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dummy\Desktop\Excel-Stammtisch\"/>
    </mc:Choice>
  </mc:AlternateContent>
  <xr:revisionPtr revIDLastSave="0" documentId="13_ncr:1_{7FAA017B-33D8-4876-AFF4-37B50515E6E5}" xr6:coauthVersionLast="47" xr6:coauthVersionMax="47" xr10:uidLastSave="{00000000-0000-0000-0000-000000000000}"/>
  <bookViews>
    <workbookView xWindow="-28920" yWindow="-120" windowWidth="29040" windowHeight="15720" activeTab="1" xr2:uid="{EE71443A-6B32-44AF-91BB-936AEBA21786}"/>
  </bookViews>
  <sheets>
    <sheet name="Daten" sheetId="10" r:id="rId1"/>
    <sheet name="CUBE_1" sheetId="13" r:id="rId2"/>
    <sheet name="CUBE_2" sheetId="14" r:id="rId3"/>
    <sheet name="CUBE_3" sheetId="12" r:id="rId4"/>
    <sheet name="CUBE_4" sheetId="15" r:id="rId5"/>
    <sheet name="Nachlese" sheetId="16" r:id="rId6"/>
  </sheets>
  <definedNames>
    <definedName name="_xlcn.WorksheetConnection_331_Artikeldatei.xlsxtbl_Artikel1" hidden="1">tbl_Artikel[]</definedName>
    <definedName name="_xlcn.WorksheetConnection_331_Artikeldatei.xlsxtbl_Kunden1" hidden="1">tbl_Kunden[]</definedName>
    <definedName name="_xlcn.WorksheetConnection_331_Artikeldatei.xlsxtbl_Rechnungen1" hidden="1">tbl_Rechnungen[]</definedName>
    <definedName name="_xlcn.WorksheetConnection_331_Artikeldatei.xlsxtbl_Vertrieb1" hidden="1">tbl_Vertrieb[]</definedName>
    <definedName name="Datenschnitt_Belegart">#N/A</definedName>
    <definedName name="Datenschnitt_Bezeichnung">CUBESET("ThisWorkbookDataModel","{"&amp;"[tbl_Artikel].[Bezeichnung].&amp;[Chromo]"&amp;"}")</definedName>
    <definedName name="Datenschnitt_Bezeichnung1">#N/A</definedName>
    <definedName name="Datenschnitt_Region">CUBESET("ThisWorkbookDataModel","{"&amp;"[tbl_Vertrieb].[Region].&amp;[Süd]"&amp;"}")</definedName>
    <definedName name="Datenschnitt_Region1">#N/A</definedName>
  </definedNames>
  <calcPr calcId="191029"/>
  <pivotCaches>
    <pivotCache cacheId="14" r:id="rId7"/>
    <pivotCache cacheId="15" r:id="rId8"/>
  </pivotCaches>
  <extLst>
    <ext xmlns:x14="http://schemas.microsoft.com/office/spreadsheetml/2009/9/main" uri="{876F7934-8845-4945-9796-88D515C7AA90}">
      <x14:pivotCaches>
        <pivotCache cacheId="16" r:id="rId9"/>
      </x14:pivotCaches>
    </ext>
    <ext xmlns:x14="http://schemas.microsoft.com/office/spreadsheetml/2009/9/main" uri="{BBE1A952-AA13-448e-AADC-164F8A28A991}">
      <x14:slicerCaches>
        <x14:slicerCache r:id="rId10"/>
        <x14:slicerCache r:id="rId11"/>
        <x14:slicerCache r:id="rId12"/>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_Vertrieb" name="tbl_Vertrieb" connection="WorksheetConnection_331_Artikeldatei.xlsx!tbl_Vertrieb"/>
          <x15:modelTable id="tbl_Rechnungen" name="tbl_Rechnungen" connection="WorksheetConnection_331_Artikeldatei.xlsx!tbl_Rechnungen"/>
          <x15:modelTable id="tbl_Kunden" name="tbl_Kunden" connection="WorksheetConnection_331_Artikeldatei.xlsx!tbl_Kunden"/>
          <x15:modelTable id="tbl_Artikel" name="tbl_Artikel" connection="WorksheetConnection_331_Artikeldatei.xlsx!tbl_Artikel"/>
        </x15:modelTables>
        <x15:modelRelationships>
          <x15:modelRelationship fromTable="tbl_Rechnungen" fromColumn="VID" toTable="tbl_Vertrieb" toColumn="VID"/>
          <x15:modelRelationship fromTable="tbl_Rechnungen" fromColumn="Artikel" toTable="tbl_Artikel" toColumn="Artikel"/>
          <x15:modelRelationship fromTable="tbl_Rechnungen" fromColumn="Kundennr" toTable="tbl_Kunden" toColumn="Kundennr"/>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6" i="13" l="1"/>
  <c r="B32" i="13"/>
  <c r="A39" i="13"/>
  <c r="A38" i="13"/>
  <c r="A37" i="13"/>
  <c r="A35" i="13"/>
  <c r="A31" i="13"/>
  <c r="C32" i="13"/>
  <c r="C39" i="13"/>
  <c r="B36" i="13"/>
  <c r="A42" i="13"/>
  <c r="A34" i="13"/>
  <c r="B37" i="13"/>
  <c r="D32" i="13"/>
  <c r="C42" i="13"/>
  <c r="B39" i="13"/>
  <c r="D37" i="13"/>
  <c r="C34" i="13"/>
  <c r="A41" i="13"/>
  <c r="D41" i="13" s="1"/>
  <c r="A33" i="13"/>
  <c r="E32" i="13"/>
  <c r="C35" i="13"/>
  <c r="B42" i="13"/>
  <c r="C37" i="13"/>
  <c r="E35" i="13"/>
  <c r="B34" i="13"/>
  <c r="A40" i="13"/>
  <c r="F32" i="13"/>
  <c r="C40" i="13"/>
  <c r="E41" i="13"/>
  <c r="E33" i="13"/>
  <c r="B35" i="13"/>
  <c r="F41" i="13"/>
  <c r="D33" i="13"/>
  <c r="B6" i="12"/>
  <c r="B33" i="13"/>
  <c r="E34" i="13"/>
  <c r="C36" i="13"/>
  <c r="F37" i="13"/>
  <c r="D39" i="13"/>
  <c r="B41" i="13"/>
  <c r="E42" i="13"/>
  <c r="C38" i="13"/>
  <c r="F36" i="13"/>
  <c r="F33" i="13"/>
  <c r="C33" i="13"/>
  <c r="F34" i="13"/>
  <c r="D36" i="13"/>
  <c r="B38" i="13"/>
  <c r="E39" i="13"/>
  <c r="C41" i="13"/>
  <c r="F42" i="13"/>
  <c r="D34" i="13"/>
  <c r="D42" i="13"/>
  <c r="D38" i="13"/>
  <c r="D35" i="13"/>
  <c r="E38" i="13"/>
  <c r="E36" i="13"/>
  <c r="E37" i="13"/>
  <c r="D40" i="13"/>
  <c r="E40" i="13"/>
  <c r="B40" i="13"/>
  <c r="F40" i="13"/>
  <c r="F38" i="13"/>
  <c r="F39" i="13"/>
  <c r="F35" i="13"/>
  <c r="B8" i="14"/>
  <c r="E6" i="15"/>
  <c r="B6" i="14"/>
  <c r="B6" i="15"/>
  <c r="F7" i="12"/>
  <c r="F6" i="12"/>
  <c r="E8" i="14"/>
  <c r="E6" i="14"/>
  <c r="F8" i="12"/>
  <c r="B9" i="12" l="1"/>
  <c r="B8" i="12"/>
  <c r="B7" i="12"/>
  <c r="C8" i="12" l="1"/>
  <c r="C9" i="12"/>
  <c r="C7" i="1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505941-C087-4217-886D-FE3E08684021}" keepAlive="1" name="ThisWorkbookDataModel" description="Datenmodel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129B48AB-9F1D-4C24-89E7-4668F4F482E7}" name="WorksheetConnection_331_Artikeldatei.xlsx!tbl_Artikel" type="102" refreshedVersion="8" minRefreshableVersion="5">
    <extLst>
      <ext xmlns:x15="http://schemas.microsoft.com/office/spreadsheetml/2010/11/main" uri="{DE250136-89BD-433C-8126-D09CA5730AF9}">
        <x15:connection id="tbl_Artikel">
          <x15:rangePr sourceName="_xlcn.WorksheetConnection_331_Artikeldatei.xlsxtbl_Artikel1"/>
        </x15:connection>
      </ext>
    </extLst>
  </connection>
  <connection id="3" xr16:uid="{9159F077-98E6-43BB-9D69-7EC3708ADF85}" name="WorksheetConnection_331_Artikeldatei.xlsx!tbl_Kunden" type="102" refreshedVersion="8" minRefreshableVersion="5">
    <extLst>
      <ext xmlns:x15="http://schemas.microsoft.com/office/spreadsheetml/2010/11/main" uri="{DE250136-89BD-433C-8126-D09CA5730AF9}">
        <x15:connection id="tbl_Kunden">
          <x15:rangePr sourceName="_xlcn.WorksheetConnection_331_Artikeldatei.xlsxtbl_Kunden1"/>
        </x15:connection>
      </ext>
    </extLst>
  </connection>
  <connection id="4" xr16:uid="{24A17597-2F91-42CF-AB16-E2923FBB8E03}" name="WorksheetConnection_331_Artikeldatei.xlsx!tbl_Rechnungen" type="102" refreshedVersion="8" minRefreshableVersion="5">
    <extLst>
      <ext xmlns:x15="http://schemas.microsoft.com/office/spreadsheetml/2010/11/main" uri="{DE250136-89BD-433C-8126-D09CA5730AF9}">
        <x15:connection id="tbl_Rechnungen">
          <x15:rangePr sourceName="_xlcn.WorksheetConnection_331_Artikeldatei.xlsxtbl_Rechnungen1"/>
        </x15:connection>
      </ext>
    </extLst>
  </connection>
  <connection id="5" xr16:uid="{248DC029-24FB-4880-BC82-74E5D68E3035}" name="WorksheetConnection_331_Artikeldatei.xlsx!tbl_Vertrieb" type="102" refreshedVersion="8" minRefreshableVersion="5">
    <extLst>
      <ext xmlns:x15="http://schemas.microsoft.com/office/spreadsheetml/2010/11/main" uri="{DE250136-89BD-433C-8126-D09CA5730AF9}">
        <x15:connection id="tbl_Vertrieb">
          <x15:rangePr sourceName="_xlcn.WorksheetConnection_331_Artikeldatei.xlsxtbl_Vertrieb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2">
    <s v="ThisWorkbookDataModel"/>
    <s v="[Measures].[Umsatz]"/>
    <s v="[tbl_Artikel].[Bezeichnung].[All].children"/>
    <s v="[tbl_Artikel].[Bezeichnung].&amp;[Chromo]"/>
    <s v="[tbl_Artikel].[Bezeichnung].&amp;[Iconic]"/>
    <s v="[tbl_Artikel].[Bezeichnung].&amp;[Superior]"/>
    <s v="[tbl_Vertrieb].[Region].&amp;[Nord]"/>
    <s v="[tbl_Vertrieb].[Region].&amp;[Ost]"/>
    <s v="[tbl_Vertrieb].[Region].&amp;[Süd]"/>
    <s v="[tbl_Vertrieb].[Region].&amp;[West]"/>
    <s v="[tbl_Vertrieb].[Region].[All]"/>
    <s v="[tbl_Artikel].[Bezeichnung].&amp;[Black Mambo]"/>
    <s v="[tbl_Artikel].[Bezeichnung].&amp;[Blue Arrow]"/>
    <s v="[tbl_Artikel].[Bezeichnung].&amp;[Carbonic]"/>
    <s v="[tbl_Artikel].[Bezeichnung].&amp;[Metro]"/>
    <s v="[tbl_Artikel].[Bezeichnung].&amp;[Phoenix]"/>
    <s v="[tbl_Artikel].[Bezeichnung].&amp;[Tango]"/>
    <s v="[tbl_Artikel].[Bezeichnung].[All]"/>
    <s v="#,0 &quot;€&quot;;-#,0 &quot;€&quot;;#,0 &quot;€&quot;"/>
    <s v="{[tbl_Rechnungen].[Belegart].&amp;[Leasing]}"/>
    <s v="{[tbl_Vertrieb].[Region].&amp;[West]}"/>
    <s v="{[tbl_Artikel].[Bezeichnung].&amp;[Black Mambo],[tbl_Artikel].[Bezeichnung].&amp;[Blue Arrow],[tbl_Artikel].[Bezeichnung].&amp;[Carbonic],[tbl_Artikel].[Bezeichnung].&amp;[Chromo],[tbl_Artikel].[Bezeichnung].&amp;[Iconic]}"/>
  </metadataStrings>
  <mdxMetadata count="74">
    <mdx n="0" f="s">
      <ms ns="2" c="1" o="d">
        <n x="1"/>
      </ms>
    </mdx>
    <mdx n="0" f="r">
      <t c="1">
        <n x="3"/>
      </t>
    </mdx>
    <mdx n="0" f="r">
      <t c="1">
        <n x="4"/>
      </t>
    </mdx>
    <mdx n="0" f="r">
      <t c="1">
        <n x="5"/>
      </t>
    </mdx>
    <mdx n="0" f="m">
      <t c="1">
        <n x="1"/>
      </t>
    </mdx>
    <mdx n="0" f="m">
      <t c="1">
        <n x="6"/>
      </t>
    </mdx>
    <mdx n="0" f="m">
      <t c="1">
        <n x="7"/>
      </t>
    </mdx>
    <mdx n="0" f="m">
      <t c="1">
        <n x="8"/>
      </t>
    </mdx>
    <mdx n="0" f="m">
      <t c="1">
        <n x="10"/>
      </t>
    </mdx>
    <mdx n="0" f="m">
      <t c="1">
        <n x="11"/>
      </t>
    </mdx>
    <mdx n="0" f="m">
      <t c="1">
        <n x="12"/>
      </t>
    </mdx>
    <mdx n="0" f="m">
      <t c="1">
        <n x="13"/>
      </t>
    </mdx>
    <mdx n="0" f="m">
      <t c="1">
        <n x="3"/>
      </t>
    </mdx>
    <mdx n="0" f="m">
      <t c="1">
        <n x="4"/>
      </t>
    </mdx>
    <mdx n="0" f="m">
      <t c="1">
        <n x="14"/>
      </t>
    </mdx>
    <mdx n="0" f="m">
      <t c="1">
        <n x="15"/>
      </t>
    </mdx>
    <mdx n="0" f="m">
      <t c="1">
        <n x="5"/>
      </t>
    </mdx>
    <mdx n="0" f="m">
      <t c="1">
        <n x="16"/>
      </t>
    </mdx>
    <mdx n="0" f="m">
      <t c="1">
        <n x="17"/>
      </t>
    </mdx>
    <mdx n="0" f="v">
      <t c="3" si="18">
        <n x="1"/>
        <n x="16"/>
        <n x="10"/>
      </t>
    </mdx>
    <mdx n="0" f="v">
      <t c="3" si="18">
        <n x="1"/>
        <n x="15"/>
        <n x="10"/>
      </t>
    </mdx>
    <mdx n="0" f="v">
      <t c="3" si="18">
        <n x="1"/>
        <n x="16"/>
        <n x="7"/>
      </t>
    </mdx>
    <mdx n="0" f="v">
      <t c="3" si="18">
        <n x="1"/>
        <n x="12"/>
        <n x="10"/>
      </t>
    </mdx>
    <mdx n="0" f="v">
      <t c="3" si="18">
        <n x="1"/>
        <n x="11"/>
        <n x="7"/>
      </t>
    </mdx>
    <mdx n="0" f="v">
      <t c="3" si="18">
        <n x="1"/>
        <n x="4"/>
        <n x="6"/>
      </t>
    </mdx>
    <mdx n="0" f="v">
      <t c="3" si="18">
        <n x="1"/>
        <n x="11"/>
        <n x="10"/>
      </t>
    </mdx>
    <mdx n="0" f="v">
      <t c="3" si="18">
        <n x="1"/>
        <n x="5"/>
        <n x="6"/>
      </t>
    </mdx>
    <mdx n="0" f="v">
      <t c="3" si="18">
        <n x="1"/>
        <n x="13"/>
        <n x="7"/>
      </t>
    </mdx>
    <mdx n="0" f="v">
      <t c="3" si="18">
        <n x="1"/>
        <n x="11"/>
        <n x="6"/>
      </t>
    </mdx>
    <mdx n="0" f="v">
      <t c="3" si="18">
        <n x="1"/>
        <n x="3"/>
        <n x="7"/>
      </t>
    </mdx>
    <mdx n="0" f="v">
      <t c="3" si="18">
        <n x="1"/>
        <n x="4"/>
        <n x="10"/>
      </t>
    </mdx>
    <mdx n="0" f="v">
      <t c="3" si="18">
        <n x="1"/>
        <n x="15"/>
        <n x="8"/>
      </t>
    </mdx>
    <mdx n="0" f="v">
      <t c="3" si="18">
        <n x="1"/>
        <n x="16"/>
        <n x="6"/>
      </t>
    </mdx>
    <mdx n="0" f="v">
      <t c="3" si="18">
        <n x="1"/>
        <n x="17"/>
        <n x="10"/>
      </t>
    </mdx>
    <mdx n="0" f="v">
      <t c="3" si="18">
        <n x="1"/>
        <n x="5"/>
        <n x="8"/>
      </t>
    </mdx>
    <mdx n="0" f="v">
      <t c="3" si="18">
        <n x="1"/>
        <n x="5"/>
        <n x="7"/>
      </t>
    </mdx>
    <mdx n="0" f="v">
      <t c="3" si="18">
        <n x="1"/>
        <n x="5"/>
        <n x="10"/>
      </t>
    </mdx>
    <mdx n="0" f="v">
      <t c="3" si="18">
        <n x="1"/>
        <n x="14"/>
        <n x="10"/>
      </t>
    </mdx>
    <mdx n="0" f="v">
      <t c="3" si="18">
        <n x="1"/>
        <n x="13"/>
        <n x="10"/>
      </t>
    </mdx>
    <mdx n="0" f="v">
      <t c="3" si="18">
        <n x="1"/>
        <n x="15"/>
        <n x="6"/>
      </t>
    </mdx>
    <mdx n="0" f="v">
      <t c="3" si="18">
        <n x="1"/>
        <n x="15"/>
        <n x="7"/>
      </t>
    </mdx>
    <mdx n="0" f="v">
      <t c="3" si="18">
        <n x="1"/>
        <n x="4"/>
        <n x="7"/>
      </t>
    </mdx>
    <mdx n="0" f="v">
      <t c="3" si="18">
        <n x="1"/>
        <n x="4"/>
        <n x="8"/>
      </t>
    </mdx>
    <mdx n="0" f="v">
      <t c="3" si="18">
        <n x="1"/>
        <n x="14"/>
        <n x="7"/>
      </t>
    </mdx>
    <mdx n="0" f="v">
      <t c="3" si="18">
        <n x="1"/>
        <n x="12"/>
        <n x="7"/>
      </t>
    </mdx>
    <mdx n="0" f="v">
      <t c="3" si="18">
        <n x="1"/>
        <n x="17"/>
        <n x="7"/>
      </t>
    </mdx>
    <mdx n="0" f="v">
      <t c="3" si="18">
        <n x="1"/>
        <n x="3"/>
        <n x="8"/>
      </t>
    </mdx>
    <mdx n="0" f="v">
      <t c="3" si="18">
        <n x="1"/>
        <n x="3"/>
        <n x="10"/>
      </t>
    </mdx>
    <mdx n="0" f="v">
      <t c="3" si="18">
        <n x="1"/>
        <n x="3"/>
        <n x="6"/>
      </t>
    </mdx>
    <mdx n="0" f="v">
      <t c="3" si="18">
        <n x="1"/>
        <n x="14"/>
        <n x="6"/>
      </t>
    </mdx>
    <mdx n="0" f="v">
      <t c="3" si="18">
        <n x="1"/>
        <n x="13"/>
        <n x="6"/>
      </t>
    </mdx>
    <mdx n="0" f="v">
      <t c="3" si="18">
        <n x="1"/>
        <n x="17"/>
        <n x="6"/>
      </t>
    </mdx>
    <mdx n="0" f="v">
      <t c="3" si="18">
        <n x="1"/>
        <n x="12"/>
        <n x="6"/>
      </t>
    </mdx>
    <mdx n="0" f="v">
      <t c="3" si="18">
        <n x="1"/>
        <n x="11"/>
        <n x="8"/>
      </t>
    </mdx>
    <mdx n="0" f="v">
      <t c="3" si="18">
        <n x="1"/>
        <n x="16"/>
        <n x="8"/>
      </t>
    </mdx>
    <mdx n="0" f="v">
      <t c="3" si="18">
        <n x="1"/>
        <n x="14"/>
        <n x="8"/>
      </t>
    </mdx>
    <mdx n="0" f="v">
      <t c="3" si="18">
        <n x="1"/>
        <n x="17"/>
        <n x="8"/>
      </t>
    </mdx>
    <mdx n="0" f="v">
      <t c="3" si="18">
        <n x="1"/>
        <n x="13"/>
        <n x="8"/>
      </t>
    </mdx>
    <mdx n="0" f="v">
      <t c="3" si="18">
        <n x="1"/>
        <n x="12"/>
        <n x="8"/>
      </t>
    </mdx>
    <mdx n="0" f="v">
      <t c="3" si="18">
        <n x="1"/>
        <n x="13"/>
        <n x="9"/>
      </t>
    </mdx>
    <mdx n="0" f="v">
      <t c="3" si="18">
        <n x="1"/>
        <n x="14"/>
        <n x="9"/>
      </t>
    </mdx>
    <mdx n="0" f="v">
      <t c="3" si="18">
        <n x="1"/>
        <n x="11"/>
        <n x="9"/>
      </t>
    </mdx>
    <mdx n="0" f="v">
      <t c="3" si="18">
        <n x="1"/>
        <n x="16"/>
        <n x="9"/>
      </t>
    </mdx>
    <mdx n="0" f="v">
      <t c="3" si="18">
        <n x="1"/>
        <n x="15"/>
        <n x="9"/>
      </t>
    </mdx>
    <mdx n="0" f="v">
      <t c="3" si="18">
        <n x="1"/>
        <n x="12"/>
        <n x="9"/>
      </t>
    </mdx>
    <mdx n="0" f="v">
      <t c="3" si="18">
        <n x="1"/>
        <n x="17"/>
        <n x="9"/>
      </t>
    </mdx>
    <mdx n="0" f="v">
      <t c="3" si="18">
        <n x="1"/>
        <n x="5"/>
        <n x="9"/>
      </t>
    </mdx>
    <mdx n="0" f="v">
      <t c="3" si="18">
        <n x="1"/>
        <n x="4"/>
        <n x="9"/>
      </t>
    </mdx>
    <mdx n="0" f="v">
      <t c="3" si="18">
        <n x="1"/>
        <n x="3"/>
        <n x="9"/>
      </t>
    </mdx>
    <mdx n="0" f="v">
      <t c="2" si="18">
        <n x="1"/>
        <n x="5"/>
      </t>
    </mdx>
    <mdx n="0" f="v">
      <t c="2" si="18">
        <n x="1"/>
        <n x="4"/>
      </t>
    </mdx>
    <mdx n="0" f="v">
      <t c="2" si="18">
        <n x="1"/>
        <n x="3"/>
      </t>
    </mdx>
    <mdx n="0" f="v">
      <t c="4" si="18">
        <n x="1"/>
        <n x="19" s="1"/>
        <n x="21" s="1"/>
        <n x="20" s="1"/>
      </t>
    </mdx>
    <mdx n="0" f="m">
      <t c="1">
        <n x="9"/>
      </t>
    </mdx>
  </mdxMetadata>
  <valueMetadata count="74">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bk>
      <rc t="1" v="33"/>
    </bk>
    <bk>
      <rc t="1" v="34"/>
    </bk>
    <bk>
      <rc t="1" v="35"/>
    </bk>
    <bk>
      <rc t="1" v="36"/>
    </bk>
    <bk>
      <rc t="1" v="37"/>
    </bk>
    <bk>
      <rc t="1" v="38"/>
    </bk>
    <bk>
      <rc t="1" v="39"/>
    </bk>
    <bk>
      <rc t="1" v="40"/>
    </bk>
    <bk>
      <rc t="1" v="41"/>
    </bk>
    <bk>
      <rc t="1" v="42"/>
    </bk>
    <bk>
      <rc t="1" v="43"/>
    </bk>
    <bk>
      <rc t="1" v="44"/>
    </bk>
    <bk>
      <rc t="1" v="45"/>
    </bk>
    <bk>
      <rc t="1" v="46"/>
    </bk>
    <bk>
      <rc t="1" v="47"/>
    </bk>
    <bk>
      <rc t="1" v="48"/>
    </bk>
    <bk>
      <rc t="1" v="49"/>
    </bk>
    <bk>
      <rc t="1" v="50"/>
    </bk>
    <bk>
      <rc t="1" v="51"/>
    </bk>
    <bk>
      <rc t="1" v="52"/>
    </bk>
    <bk>
      <rc t="1" v="53"/>
    </bk>
    <bk>
      <rc t="1" v="54"/>
    </bk>
    <bk>
      <rc t="1" v="55"/>
    </bk>
    <bk>
      <rc t="1" v="56"/>
    </bk>
    <bk>
      <rc t="1" v="57"/>
    </bk>
    <bk>
      <rc t="1" v="58"/>
    </bk>
    <bk>
      <rc t="1" v="59"/>
    </bk>
    <bk>
      <rc t="1" v="60"/>
    </bk>
    <bk>
      <rc t="1" v="61"/>
    </bk>
    <bk>
      <rc t="1" v="62"/>
    </bk>
    <bk>
      <rc t="1" v="63"/>
    </bk>
    <bk>
      <rc t="1" v="64"/>
    </bk>
    <bk>
      <rc t="1" v="65"/>
    </bk>
    <bk>
      <rc t="1" v="66"/>
    </bk>
    <bk>
      <rc t="1" v="67"/>
    </bk>
    <bk>
      <rc t="1" v="68"/>
    </bk>
    <bk>
      <rc t="1" v="69"/>
    </bk>
    <bk>
      <rc t="1" v="70"/>
    </bk>
    <bk>
      <rc t="1" v="71"/>
    </bk>
    <bk>
      <rc t="1" v="72"/>
    </bk>
    <bk>
      <rc t="1" v="73"/>
    </bk>
  </valueMetadata>
</metadata>
</file>

<file path=xl/sharedStrings.xml><?xml version="1.0" encoding="utf-8"?>
<sst xmlns="http://schemas.openxmlformats.org/spreadsheetml/2006/main" count="2020" uniqueCount="925">
  <si>
    <t>Rechnung</t>
  </si>
  <si>
    <t>ReDatum</t>
  </si>
  <si>
    <t>Belegart</t>
  </si>
  <si>
    <t>Kundennr</t>
  </si>
  <si>
    <t>Artikel</t>
  </si>
  <si>
    <t>Menge</t>
  </si>
  <si>
    <t>Einzelpreis</t>
  </si>
  <si>
    <t>Umsatz</t>
  </si>
  <si>
    <t>1231098824</t>
  </si>
  <si>
    <t>Leasing</t>
  </si>
  <si>
    <t>A10005</t>
  </si>
  <si>
    <t>1231098825</t>
  </si>
  <si>
    <t>Kauf</t>
  </si>
  <si>
    <t>A10004</t>
  </si>
  <si>
    <t>1231098826</t>
  </si>
  <si>
    <t>1231098827</t>
  </si>
  <si>
    <t>A10003</t>
  </si>
  <si>
    <t>1231098828</t>
  </si>
  <si>
    <t>A10009</t>
  </si>
  <si>
    <t>1231098829</t>
  </si>
  <si>
    <t>A10006</t>
  </si>
  <si>
    <t>1231098830</t>
  </si>
  <si>
    <t>1231098831</t>
  </si>
  <si>
    <t>1231098832</t>
  </si>
  <si>
    <t>1231098833</t>
  </si>
  <si>
    <t>A10002</t>
  </si>
  <si>
    <t>1231098834</t>
  </si>
  <si>
    <t>1231098835</t>
  </si>
  <si>
    <t>1231098836</t>
  </si>
  <si>
    <t>1231098837</t>
  </si>
  <si>
    <t>1231098838</t>
  </si>
  <si>
    <t>1231098839</t>
  </si>
  <si>
    <t>1231098840</t>
  </si>
  <si>
    <t>1231098841</t>
  </si>
  <si>
    <t>A10008</t>
  </si>
  <si>
    <t>1231098842</t>
  </si>
  <si>
    <t>1231098843</t>
  </si>
  <si>
    <t>1231098844</t>
  </si>
  <si>
    <t>1231098845</t>
  </si>
  <si>
    <t>A10001</t>
  </si>
  <si>
    <t>1231098846</t>
  </si>
  <si>
    <t>1231098847</t>
  </si>
  <si>
    <t>1231098848</t>
  </si>
  <si>
    <t>1231098849</t>
  </si>
  <si>
    <t>1231098850</t>
  </si>
  <si>
    <t>1231098851</t>
  </si>
  <si>
    <t>1231098852</t>
  </si>
  <si>
    <t>1231098853</t>
  </si>
  <si>
    <t>1231098854</t>
  </si>
  <si>
    <t>1231098855</t>
  </si>
  <si>
    <t>1231098856</t>
  </si>
  <si>
    <t>1231098857</t>
  </si>
  <si>
    <t>1231098858</t>
  </si>
  <si>
    <t>1231098859</t>
  </si>
  <si>
    <t>1231098860</t>
  </si>
  <si>
    <t>1231098861</t>
  </si>
  <si>
    <t>1231098862</t>
  </si>
  <si>
    <t>1231098863</t>
  </si>
  <si>
    <t>1231098864</t>
  </si>
  <si>
    <t>1231098865</t>
  </si>
  <si>
    <t>1231098866</t>
  </si>
  <si>
    <t>1231098867</t>
  </si>
  <si>
    <t>1231098868</t>
  </si>
  <si>
    <t>A10007</t>
  </si>
  <si>
    <t>1231098869</t>
  </si>
  <si>
    <t>1231098870</t>
  </si>
  <si>
    <t>1231098871</t>
  </si>
  <si>
    <t>1231098872</t>
  </si>
  <si>
    <t>1231098873</t>
  </si>
  <si>
    <t>1231098874</t>
  </si>
  <si>
    <t>1231098875</t>
  </si>
  <si>
    <t>1231098876</t>
  </si>
  <si>
    <t>1231098877</t>
  </si>
  <si>
    <t>1231098878</t>
  </si>
  <si>
    <t>1231098879</t>
  </si>
  <si>
    <t>1231098880</t>
  </si>
  <si>
    <t>1231098881</t>
  </si>
  <si>
    <t>1231098882</t>
  </si>
  <si>
    <t>1231098883</t>
  </si>
  <si>
    <t>1231098884</t>
  </si>
  <si>
    <t>1231098885</t>
  </si>
  <si>
    <t>1231098886</t>
  </si>
  <si>
    <t>1231098887</t>
  </si>
  <si>
    <t>1231098888</t>
  </si>
  <si>
    <t>1231098889</t>
  </si>
  <si>
    <t>1231098890</t>
  </si>
  <si>
    <t>1231098891</t>
  </si>
  <si>
    <t>1231098892</t>
  </si>
  <si>
    <t>1231098893</t>
  </si>
  <si>
    <t>1231098894</t>
  </si>
  <si>
    <t>1231098895</t>
  </si>
  <si>
    <t>1231098896</t>
  </si>
  <si>
    <t>1231098897</t>
  </si>
  <si>
    <t>1231098898</t>
  </si>
  <si>
    <t>1231098899</t>
  </si>
  <si>
    <t>1231098900</t>
  </si>
  <si>
    <t>1231098901</t>
  </si>
  <si>
    <t>1231098902</t>
  </si>
  <si>
    <t>1231098903</t>
  </si>
  <si>
    <t>1231098904</t>
  </si>
  <si>
    <t>1231098905</t>
  </si>
  <si>
    <t>1231098906</t>
  </si>
  <si>
    <t>1231098907</t>
  </si>
  <si>
    <t>1231098908</t>
  </si>
  <si>
    <t>1231098909</t>
  </si>
  <si>
    <t>1231098910</t>
  </si>
  <si>
    <t>1231098911</t>
  </si>
  <si>
    <t>1231098912</t>
  </si>
  <si>
    <t>1231098913</t>
  </si>
  <si>
    <t>1231098914</t>
  </si>
  <si>
    <t>1231098915</t>
  </si>
  <si>
    <t>1231098916</t>
  </si>
  <si>
    <t>1231098917</t>
  </si>
  <si>
    <t>1231098918</t>
  </si>
  <si>
    <t>1231098919</t>
  </si>
  <si>
    <t>1231098920</t>
  </si>
  <si>
    <t>1231098921</t>
  </si>
  <si>
    <t>1231098922</t>
  </si>
  <si>
    <t>1231098923</t>
  </si>
  <si>
    <t>1231098924</t>
  </si>
  <si>
    <t>1231098925</t>
  </si>
  <si>
    <t>1231098926</t>
  </si>
  <si>
    <t>1231098927</t>
  </si>
  <si>
    <t>1231098928</t>
  </si>
  <si>
    <t>1231098929</t>
  </si>
  <si>
    <t>1231098930</t>
  </si>
  <si>
    <t>1231098931</t>
  </si>
  <si>
    <t>1231098932</t>
  </si>
  <si>
    <t>1231098933</t>
  </si>
  <si>
    <t>1231098934</t>
  </si>
  <si>
    <t>1231098935</t>
  </si>
  <si>
    <t>1231098936</t>
  </si>
  <si>
    <t>1231098937</t>
  </si>
  <si>
    <t>1231098938</t>
  </si>
  <si>
    <t>1231098939</t>
  </si>
  <si>
    <t>1231098940</t>
  </si>
  <si>
    <t>1231098941</t>
  </si>
  <si>
    <t>1231098942</t>
  </si>
  <si>
    <t>1231098943</t>
  </si>
  <si>
    <t>1231098944</t>
  </si>
  <si>
    <t>1231098945</t>
  </si>
  <si>
    <t>1231098946</t>
  </si>
  <si>
    <t>1231098947</t>
  </si>
  <si>
    <t>1231098948</t>
  </si>
  <si>
    <t>1231098949</t>
  </si>
  <si>
    <t>1231098950</t>
  </si>
  <si>
    <t>1231098951</t>
  </si>
  <si>
    <t>1231098952</t>
  </si>
  <si>
    <t>1231098953</t>
  </si>
  <si>
    <t>1231098954</t>
  </si>
  <si>
    <t>1231098955</t>
  </si>
  <si>
    <t>1231098956</t>
  </si>
  <si>
    <t>1231098957</t>
  </si>
  <si>
    <t>1231098958</t>
  </si>
  <si>
    <t>1231098959</t>
  </si>
  <si>
    <t>1231098960</t>
  </si>
  <si>
    <t>1231098961</t>
  </si>
  <si>
    <t>1231098962</t>
  </si>
  <si>
    <t>1231098963</t>
  </si>
  <si>
    <t>1231098964</t>
  </si>
  <si>
    <t>1231098965</t>
  </si>
  <si>
    <t>1231098966</t>
  </si>
  <si>
    <t>1231098967</t>
  </si>
  <si>
    <t>1231098968</t>
  </si>
  <si>
    <t>1231098969</t>
  </si>
  <si>
    <t>1231098970</t>
  </si>
  <si>
    <t>1231098971</t>
  </si>
  <si>
    <t>1231098972</t>
  </si>
  <si>
    <t>1231098973</t>
  </si>
  <si>
    <t>1231098974</t>
  </si>
  <si>
    <t>1231098975</t>
  </si>
  <si>
    <t>1231098976</t>
  </si>
  <si>
    <t>1231098977</t>
  </si>
  <si>
    <t>1231098978</t>
  </si>
  <si>
    <t>1231098979</t>
  </si>
  <si>
    <t>1231098980</t>
  </si>
  <si>
    <t>1231098981</t>
  </si>
  <si>
    <t>1231098982</t>
  </si>
  <si>
    <t>1231098983</t>
  </si>
  <si>
    <t>1231098984</t>
  </si>
  <si>
    <t>1231098985</t>
  </si>
  <si>
    <t>1231098986</t>
  </si>
  <si>
    <t>1231098987</t>
  </si>
  <si>
    <t>1231098988</t>
  </si>
  <si>
    <t>1231098989</t>
  </si>
  <si>
    <t>1231098990</t>
  </si>
  <si>
    <t>1231098991</t>
  </si>
  <si>
    <t>1231098992</t>
  </si>
  <si>
    <t>1231098993</t>
  </si>
  <si>
    <t>1231098994</t>
  </si>
  <si>
    <t>1231098995</t>
  </si>
  <si>
    <t>1231098996</t>
  </si>
  <si>
    <t>1231098997</t>
  </si>
  <si>
    <t>1231098998</t>
  </si>
  <si>
    <t>1231098999</t>
  </si>
  <si>
    <t>1231099000</t>
  </si>
  <si>
    <t>1231099001</t>
  </si>
  <si>
    <t>1231099002</t>
  </si>
  <si>
    <t>1231099003</t>
  </si>
  <si>
    <t>1231099004</t>
  </si>
  <si>
    <t>1231099005</t>
  </si>
  <si>
    <t>1231099006</t>
  </si>
  <si>
    <t>1231099007</t>
  </si>
  <si>
    <t>1231099008</t>
  </si>
  <si>
    <t>1231099009</t>
  </si>
  <si>
    <t>1231099010</t>
  </si>
  <si>
    <t>1231099011</t>
  </si>
  <si>
    <t>1231099012</t>
  </si>
  <si>
    <t>1231099013</t>
  </si>
  <si>
    <t>1231099014</t>
  </si>
  <si>
    <t>1231099015</t>
  </si>
  <si>
    <t>1231099016</t>
  </si>
  <si>
    <t>1231099017</t>
  </si>
  <si>
    <t>1231099018</t>
  </si>
  <si>
    <t>1231099019</t>
  </si>
  <si>
    <t>1231099020</t>
  </si>
  <si>
    <t>1231099021</t>
  </si>
  <si>
    <t>1231099022</t>
  </si>
  <si>
    <t>1231099023</t>
  </si>
  <si>
    <t>1231099024</t>
  </si>
  <si>
    <t>1231099025</t>
  </si>
  <si>
    <t>1231099026</t>
  </si>
  <si>
    <t>1231099027</t>
  </si>
  <si>
    <t>1231099028</t>
  </si>
  <si>
    <t>1231099029</t>
  </si>
  <si>
    <t>1231099030</t>
  </si>
  <si>
    <t>1231099031</t>
  </si>
  <si>
    <t>1231099032</t>
  </si>
  <si>
    <t>1231099033</t>
  </si>
  <si>
    <t>1231099034</t>
  </si>
  <si>
    <t>1231099035</t>
  </si>
  <si>
    <t>1231099036</t>
  </si>
  <si>
    <t>1231099037</t>
  </si>
  <si>
    <t>1231099038</t>
  </si>
  <si>
    <t>1231099039</t>
  </si>
  <si>
    <t>1231099040</t>
  </si>
  <si>
    <t>1231099041</t>
  </si>
  <si>
    <t>1231099042</t>
  </si>
  <si>
    <t>1231099043</t>
  </si>
  <si>
    <t>1231099044</t>
  </si>
  <si>
    <t>1231099045</t>
  </si>
  <si>
    <t>1231099046</t>
  </si>
  <si>
    <t>1231099047</t>
  </si>
  <si>
    <t>1231099048</t>
  </si>
  <si>
    <t>1231099049</t>
  </si>
  <si>
    <t>1231099050</t>
  </si>
  <si>
    <t>1231099051</t>
  </si>
  <si>
    <t>1231099052</t>
  </si>
  <si>
    <t>1231099053</t>
  </si>
  <si>
    <t>1231099054</t>
  </si>
  <si>
    <t>1231099055</t>
  </si>
  <si>
    <t>1231099056</t>
  </si>
  <si>
    <t>1231099057</t>
  </si>
  <si>
    <t>1231099058</t>
  </si>
  <si>
    <t>1231099059</t>
  </si>
  <si>
    <t>1231099060</t>
  </si>
  <si>
    <t>1231099061</t>
  </si>
  <si>
    <t>1231099062</t>
  </si>
  <si>
    <t>1231099063</t>
  </si>
  <si>
    <t>1231099064</t>
  </si>
  <si>
    <t>1231099065</t>
  </si>
  <si>
    <t>1231099066</t>
  </si>
  <si>
    <t>1231099067</t>
  </si>
  <si>
    <t>1231099068</t>
  </si>
  <si>
    <t>1231099069</t>
  </si>
  <si>
    <t>1231099070</t>
  </si>
  <si>
    <t>1231099071</t>
  </si>
  <si>
    <t>1231099072</t>
  </si>
  <si>
    <t>1231099073</t>
  </si>
  <si>
    <t>1231099074</t>
  </si>
  <si>
    <t>1231099075</t>
  </si>
  <si>
    <t>1231099076</t>
  </si>
  <si>
    <t>1231099077</t>
  </si>
  <si>
    <t>1231099078</t>
  </si>
  <si>
    <t>1231099079</t>
  </si>
  <si>
    <t>1231099080</t>
  </si>
  <si>
    <t>1231099081</t>
  </si>
  <si>
    <t>1231099082</t>
  </si>
  <si>
    <t>1231099083</t>
  </si>
  <si>
    <t>1231099084</t>
  </si>
  <si>
    <t>1231099085</t>
  </si>
  <si>
    <t>1231099086</t>
  </si>
  <si>
    <t>1231099087</t>
  </si>
  <si>
    <t>1231099088</t>
  </si>
  <si>
    <t>1231099089</t>
  </si>
  <si>
    <t>1231099090</t>
  </si>
  <si>
    <t>1231099091</t>
  </si>
  <si>
    <t>1231099092</t>
  </si>
  <si>
    <t>1231099093</t>
  </si>
  <si>
    <t>1231099094</t>
  </si>
  <si>
    <t>1231099095</t>
  </si>
  <si>
    <t>1231099096</t>
  </si>
  <si>
    <t>1231099097</t>
  </si>
  <si>
    <t>1231099098</t>
  </si>
  <si>
    <t>1231099099</t>
  </si>
  <si>
    <t>1231099100</t>
  </si>
  <si>
    <t>1231099101</t>
  </si>
  <si>
    <t>1231099102</t>
  </si>
  <si>
    <t>1231099103</t>
  </si>
  <si>
    <t>1231099104</t>
  </si>
  <si>
    <t>1231099105</t>
  </si>
  <si>
    <t>1231099106</t>
  </si>
  <si>
    <t>1231099107</t>
  </si>
  <si>
    <t>1231099108</t>
  </si>
  <si>
    <t>1231099109</t>
  </si>
  <si>
    <t>1231099110</t>
  </si>
  <si>
    <t>1231099111</t>
  </si>
  <si>
    <t>1231099112</t>
  </si>
  <si>
    <t>1231099113</t>
  </si>
  <si>
    <t>1231099114</t>
  </si>
  <si>
    <t>1231099115</t>
  </si>
  <si>
    <t>1231099116</t>
  </si>
  <si>
    <t>1231099117</t>
  </si>
  <si>
    <t>1231099118</t>
  </si>
  <si>
    <t>1231099119</t>
  </si>
  <si>
    <t>1231099120</t>
  </si>
  <si>
    <t>1231099121</t>
  </si>
  <si>
    <t>1231099122</t>
  </si>
  <si>
    <t>1231099123</t>
  </si>
  <si>
    <t>1231099124</t>
  </si>
  <si>
    <t>1231099125</t>
  </si>
  <si>
    <t>1231099126</t>
  </si>
  <si>
    <t>1231099127</t>
  </si>
  <si>
    <t>1231099128</t>
  </si>
  <si>
    <t>1231099129</t>
  </si>
  <si>
    <t>1231099130</t>
  </si>
  <si>
    <t>1231099131</t>
  </si>
  <si>
    <t>1231099132</t>
  </si>
  <si>
    <t>1231099133</t>
  </si>
  <si>
    <t>1231099134</t>
  </si>
  <si>
    <t>1231099135</t>
  </si>
  <si>
    <t>1231099136</t>
  </si>
  <si>
    <t>1231099137</t>
  </si>
  <si>
    <t>1231099138</t>
  </si>
  <si>
    <t>1231099139</t>
  </si>
  <si>
    <t>1231099140</t>
  </si>
  <si>
    <t>1231099141</t>
  </si>
  <si>
    <t>1231099142</t>
  </si>
  <si>
    <t>1231099143</t>
  </si>
  <si>
    <t>1231099144</t>
  </si>
  <si>
    <t>1231099145</t>
  </si>
  <si>
    <t>1231099146</t>
  </si>
  <si>
    <t>1231099147</t>
  </si>
  <si>
    <t>1231099148</t>
  </si>
  <si>
    <t>1231099149</t>
  </si>
  <si>
    <t>1231099150</t>
  </si>
  <si>
    <t>1231099151</t>
  </si>
  <si>
    <t>1231099152</t>
  </si>
  <si>
    <t>1231099153</t>
  </si>
  <si>
    <t>1231099154</t>
  </si>
  <si>
    <t>1231099155</t>
  </si>
  <si>
    <t>1231099156</t>
  </si>
  <si>
    <t>1231099157</t>
  </si>
  <si>
    <t>1231099158</t>
  </si>
  <si>
    <t>1231099159</t>
  </si>
  <si>
    <t>1231099160</t>
  </si>
  <si>
    <t>1231099161</t>
  </si>
  <si>
    <t>1231099162</t>
  </si>
  <si>
    <t>1231099163</t>
  </si>
  <si>
    <t>1231099164</t>
  </si>
  <si>
    <t>1231099165</t>
  </si>
  <si>
    <t>1231099166</t>
  </si>
  <si>
    <t>1231099167</t>
  </si>
  <si>
    <t>1231099168</t>
  </si>
  <si>
    <t>1231099169</t>
  </si>
  <si>
    <t>1231099170</t>
  </si>
  <si>
    <t>1231099171</t>
  </si>
  <si>
    <t>1231099172</t>
  </si>
  <si>
    <t>1231099173</t>
  </si>
  <si>
    <t>1231099174</t>
  </si>
  <si>
    <t>1231099175</t>
  </si>
  <si>
    <t>1231099176</t>
  </si>
  <si>
    <t>1231099177</t>
  </si>
  <si>
    <t>1231099178</t>
  </si>
  <si>
    <t>1231099179</t>
  </si>
  <si>
    <t>1231099180</t>
  </si>
  <si>
    <t>1231099181</t>
  </si>
  <si>
    <t>1231099182</t>
  </si>
  <si>
    <t>1231099183</t>
  </si>
  <si>
    <t>1231099184</t>
  </si>
  <si>
    <t>1231099185</t>
  </si>
  <si>
    <t>1231099186</t>
  </si>
  <si>
    <t>1231099187</t>
  </si>
  <si>
    <t>1231099188</t>
  </si>
  <si>
    <t>1231099189</t>
  </si>
  <si>
    <t>1231099190</t>
  </si>
  <si>
    <t>1231099191</t>
  </si>
  <si>
    <t>1231099192</t>
  </si>
  <si>
    <t>1231099193</t>
  </si>
  <si>
    <t>1231099194</t>
  </si>
  <si>
    <t>1231099195</t>
  </si>
  <si>
    <t>1231099196</t>
  </si>
  <si>
    <t>1231099197</t>
  </si>
  <si>
    <t>1231099198</t>
  </si>
  <si>
    <t>1231099199</t>
  </si>
  <si>
    <t>1231099200</t>
  </si>
  <si>
    <t>1231099201</t>
  </si>
  <si>
    <t>1231099202</t>
  </si>
  <si>
    <t>1231099203</t>
  </si>
  <si>
    <t>1231099204</t>
  </si>
  <si>
    <t>1231099205</t>
  </si>
  <si>
    <t>1231099206</t>
  </si>
  <si>
    <t>1231099207</t>
  </si>
  <si>
    <t>1231099208</t>
  </si>
  <si>
    <t>1231099209</t>
  </si>
  <si>
    <t>1231099210</t>
  </si>
  <si>
    <t>1231099211</t>
  </si>
  <si>
    <t>1231099212</t>
  </si>
  <si>
    <t>1231099213</t>
  </si>
  <si>
    <t>1231099214</t>
  </si>
  <si>
    <t>1231099215</t>
  </si>
  <si>
    <t>1231099216</t>
  </si>
  <si>
    <t>1231099217</t>
  </si>
  <si>
    <t>1231099218</t>
  </si>
  <si>
    <t>1231099219</t>
  </si>
  <si>
    <t>1231099220</t>
  </si>
  <si>
    <t>1231099221</t>
  </si>
  <si>
    <t>1231099222</t>
  </si>
  <si>
    <t>1231099223</t>
  </si>
  <si>
    <t>1231099224</t>
  </si>
  <si>
    <t>1231099225</t>
  </si>
  <si>
    <t>1231099226</t>
  </si>
  <si>
    <t>1231099227</t>
  </si>
  <si>
    <t>1231099228</t>
  </si>
  <si>
    <t>1231099229</t>
  </si>
  <si>
    <t>1231099230</t>
  </si>
  <si>
    <t>1231099231</t>
  </si>
  <si>
    <t>1231099232</t>
  </si>
  <si>
    <t>1231099233</t>
  </si>
  <si>
    <t>1231099234</t>
  </si>
  <si>
    <t>1231099235</t>
  </si>
  <si>
    <t>1231099236</t>
  </si>
  <si>
    <t>1231099237</t>
  </si>
  <si>
    <t>1231099238</t>
  </si>
  <si>
    <t>1231099239</t>
  </si>
  <si>
    <t>1231099240</t>
  </si>
  <si>
    <t>1231099241</t>
  </si>
  <si>
    <t>1231099242</t>
  </si>
  <si>
    <t>1231099243</t>
  </si>
  <si>
    <t>1231099244</t>
  </si>
  <si>
    <t>1231099245</t>
  </si>
  <si>
    <t>1231099246</t>
  </si>
  <si>
    <t>1231099247</t>
  </si>
  <si>
    <t>1231099248</t>
  </si>
  <si>
    <t>1231099249</t>
  </si>
  <si>
    <t>1231099250</t>
  </si>
  <si>
    <t>1231099251</t>
  </si>
  <si>
    <t>1231099252</t>
  </si>
  <si>
    <t>1231099253</t>
  </si>
  <si>
    <t>1231099254</t>
  </si>
  <si>
    <t>1231099255</t>
  </si>
  <si>
    <t>1231099256</t>
  </si>
  <si>
    <t>1231099257</t>
  </si>
  <si>
    <t>1231099258</t>
  </si>
  <si>
    <t>1231099259</t>
  </si>
  <si>
    <t>1231099260</t>
  </si>
  <si>
    <t>1231099261</t>
  </si>
  <si>
    <t>1231099262</t>
  </si>
  <si>
    <t>1231099263</t>
  </si>
  <si>
    <t>1231099264</t>
  </si>
  <si>
    <t>1231099265</t>
  </si>
  <si>
    <t>1231099266</t>
  </si>
  <si>
    <t>1231099267</t>
  </si>
  <si>
    <t>1231099268</t>
  </si>
  <si>
    <t>1231099269</t>
  </si>
  <si>
    <t>1231099270</t>
  </si>
  <si>
    <t>1231099271</t>
  </si>
  <si>
    <t>1231099272</t>
  </si>
  <si>
    <t>1231099273</t>
  </si>
  <si>
    <t>1231099274</t>
  </si>
  <si>
    <t>1231099275</t>
  </si>
  <si>
    <t>1231099276</t>
  </si>
  <si>
    <t>1231099277</t>
  </si>
  <si>
    <t>1231099278</t>
  </si>
  <si>
    <t>1231099279</t>
  </si>
  <si>
    <t>1231099280</t>
  </si>
  <si>
    <t>1231099281</t>
  </si>
  <si>
    <t>1231099282</t>
  </si>
  <si>
    <t>1231099283</t>
  </si>
  <si>
    <t>1231099284</t>
  </si>
  <si>
    <t>1231099285</t>
  </si>
  <si>
    <t>1231099286</t>
  </si>
  <si>
    <t>1231099287</t>
  </si>
  <si>
    <t>1231099288</t>
  </si>
  <si>
    <t>1231099289</t>
  </si>
  <si>
    <t>1231099290</t>
  </si>
  <si>
    <t>1231099291</t>
  </si>
  <si>
    <t>1231099292</t>
  </si>
  <si>
    <t>1231099293</t>
  </si>
  <si>
    <t>1231099294</t>
  </si>
  <si>
    <t>1231099295</t>
  </si>
  <si>
    <t>1231099296</t>
  </si>
  <si>
    <t>1231099297</t>
  </si>
  <si>
    <t>1231099298</t>
  </si>
  <si>
    <t>1231099299</t>
  </si>
  <si>
    <t>1231099300</t>
  </si>
  <si>
    <t>1231099301</t>
  </si>
  <si>
    <t>1231099302</t>
  </si>
  <si>
    <t>1231099303</t>
  </si>
  <si>
    <t>1231099304</t>
  </si>
  <si>
    <t>1231099305</t>
  </si>
  <si>
    <t>1231099306</t>
  </si>
  <si>
    <t>1231099307</t>
  </si>
  <si>
    <t>1231099308</t>
  </si>
  <si>
    <t>1231099309</t>
  </si>
  <si>
    <t>1231099310</t>
  </si>
  <si>
    <t>1231099311</t>
  </si>
  <si>
    <t>1231099312</t>
  </si>
  <si>
    <t>1231099313</t>
  </si>
  <si>
    <t>1231099314</t>
  </si>
  <si>
    <t>1231099315</t>
  </si>
  <si>
    <t>1231099316</t>
  </si>
  <si>
    <t>1231099317</t>
  </si>
  <si>
    <t>1231099318</t>
  </si>
  <si>
    <t>1231099319</t>
  </si>
  <si>
    <t>1231099320</t>
  </si>
  <si>
    <t>1231099321</t>
  </si>
  <si>
    <t>1231099322</t>
  </si>
  <si>
    <t>1231099323</t>
  </si>
  <si>
    <t>Verkäufer</t>
  </si>
  <si>
    <t>Region</t>
  </si>
  <si>
    <t>Becker</t>
  </si>
  <si>
    <t>Süd</t>
  </si>
  <si>
    <t>Fischer</t>
  </si>
  <si>
    <t>Ost</t>
  </si>
  <si>
    <t>Hoffmann</t>
  </si>
  <si>
    <t>West</t>
  </si>
  <si>
    <t>Koch</t>
  </si>
  <si>
    <t>Meyer</t>
  </si>
  <si>
    <t>Müller</t>
  </si>
  <si>
    <t>Nord</t>
  </si>
  <si>
    <t>Schäfer</t>
  </si>
  <si>
    <t>Schmidt</t>
  </si>
  <si>
    <t>Schneider</t>
  </si>
  <si>
    <t>Schulz</t>
  </si>
  <si>
    <t>Wagner</t>
  </si>
  <si>
    <t>Weber</t>
  </si>
  <si>
    <t>Bezeichnung</t>
  </si>
  <si>
    <t>Listenpreis</t>
  </si>
  <si>
    <t>Carbonic</t>
  </si>
  <si>
    <t>Tango</t>
  </si>
  <si>
    <t>Phoenix</t>
  </si>
  <si>
    <t>Black Mambo</t>
  </si>
  <si>
    <t>Chromo</t>
  </si>
  <si>
    <t>Superior</t>
  </si>
  <si>
    <t>Metro</t>
  </si>
  <si>
    <t>Blue Arrow</t>
  </si>
  <si>
    <t>Iconic</t>
  </si>
  <si>
    <t>A10010</t>
  </si>
  <si>
    <t>Woody</t>
  </si>
  <si>
    <t>Name</t>
  </si>
  <si>
    <t>Straße</t>
  </si>
  <si>
    <t>PLZ</t>
  </si>
  <si>
    <t>Ort</t>
  </si>
  <si>
    <t>Ritter</t>
  </si>
  <si>
    <t>Alter Wall 35</t>
  </si>
  <si>
    <t>Holzman</t>
  </si>
  <si>
    <t>Straße der Pariser Kommune 36</t>
  </si>
  <si>
    <t>Pfeifer</t>
  </si>
  <si>
    <t>Karl-Liebknecht-Strasse 60</t>
  </si>
  <si>
    <t>Freeh</t>
  </si>
  <si>
    <t>Nuernbergerstrasse 79</t>
  </si>
  <si>
    <t>Austerlitz</t>
  </si>
  <si>
    <t>Schillerstrasse 23</t>
  </si>
  <si>
    <t>Reiniger</t>
  </si>
  <si>
    <t>Ziegelstr. 7</t>
  </si>
  <si>
    <t>Pfaff</t>
  </si>
  <si>
    <t>Oldesloer Strasse 79</t>
  </si>
  <si>
    <t>Schultz</t>
  </si>
  <si>
    <t>Alt Reinickendorf 99</t>
  </si>
  <si>
    <t>Gerste</t>
  </si>
  <si>
    <t>Holstenwall 54</t>
  </si>
  <si>
    <t>06542</t>
  </si>
  <si>
    <t>Allstedt</t>
  </si>
  <si>
    <t>Drechsler</t>
  </si>
  <si>
    <t>Chausseestr. 41</t>
  </si>
  <si>
    <t>17080</t>
  </si>
  <si>
    <t>Altentreptow</t>
  </si>
  <si>
    <t>Dreher</t>
  </si>
  <si>
    <t>Potsdamer Platz 76</t>
  </si>
  <si>
    <t>Ackermann</t>
  </si>
  <si>
    <t>Inge Beisheim Platz 71</t>
  </si>
  <si>
    <t>Wexler</t>
  </si>
  <si>
    <t>Storkower Strasse 59</t>
  </si>
  <si>
    <t>Brandt</t>
  </si>
  <si>
    <t>Rudolstaedter Strasse 43</t>
  </si>
  <si>
    <t>Winkel</t>
  </si>
  <si>
    <t>Kurfuerstendamm 32</t>
  </si>
  <si>
    <t>Motzstr. 30</t>
  </si>
  <si>
    <t>Grunewald</t>
  </si>
  <si>
    <t>Luckenwalder Strasse 39</t>
  </si>
  <si>
    <t>Sonnenallee 18</t>
  </si>
  <si>
    <t>Augsburg</t>
  </si>
  <si>
    <t>Egger</t>
  </si>
  <si>
    <t>Sonnenallee 44</t>
  </si>
  <si>
    <t>Eberhardt</t>
  </si>
  <si>
    <t>Sonnenallee 34</t>
  </si>
  <si>
    <t>Moeller</t>
  </si>
  <si>
    <t>Sonnenallee 25</t>
  </si>
  <si>
    <t>Fuchs</t>
  </si>
  <si>
    <t>Sonnenallee 21</t>
  </si>
  <si>
    <t>Duerr</t>
  </si>
  <si>
    <t>Sonnenallee 38</t>
  </si>
  <si>
    <t>86046</t>
  </si>
  <si>
    <t>Mehler</t>
  </si>
  <si>
    <t>Ziegelstr. 41</t>
  </si>
  <si>
    <t>Theissen</t>
  </si>
  <si>
    <t>Bissingzeile 61</t>
  </si>
  <si>
    <t>27729</t>
  </si>
  <si>
    <t>Axstedt</t>
  </si>
  <si>
    <t>Schuster</t>
  </si>
  <si>
    <t>Gotzkowskystraße 76</t>
  </si>
  <si>
    <t>57319</t>
  </si>
  <si>
    <t>Bad Berleburg</t>
  </si>
  <si>
    <t>Freytag</t>
  </si>
  <si>
    <t>Paul-Nevermann-Platz 21</t>
  </si>
  <si>
    <t>Vogt</t>
  </si>
  <si>
    <t>Paul-Nevermann-Platz 72</t>
  </si>
  <si>
    <t>97631</t>
  </si>
  <si>
    <t>Bad Königshofen</t>
  </si>
  <si>
    <t>Bayer</t>
  </si>
  <si>
    <t>Billwerder Neuer Deich 15</t>
  </si>
  <si>
    <t>Fink</t>
  </si>
  <si>
    <t>Heinrich Heine Platz 85</t>
  </si>
  <si>
    <t>Frei</t>
  </si>
  <si>
    <t>Pasewalker Straße 57</t>
  </si>
  <si>
    <t>Amsinckstrasse 74</t>
  </si>
  <si>
    <t>Loewe</t>
  </si>
  <si>
    <t>An Der Urania 6</t>
  </si>
  <si>
    <t>Koehler</t>
  </si>
  <si>
    <t>Mohrenstrasse 58</t>
  </si>
  <si>
    <t>Karl-Liebknecht-Strasse 8</t>
  </si>
  <si>
    <t>Nagel</t>
  </si>
  <si>
    <t>Mohrenstrasse 78</t>
  </si>
  <si>
    <t>78582</t>
  </si>
  <si>
    <t>Balgheim</t>
  </si>
  <si>
    <t>Kalb</t>
  </si>
  <si>
    <t>Mohrenstrasse 89</t>
  </si>
  <si>
    <t>Esplanade 22</t>
  </si>
  <si>
    <t>Ebersbach</t>
  </si>
  <si>
    <t>Hans-Grade-Allee 8</t>
  </si>
  <si>
    <t>22937</t>
  </si>
  <si>
    <t>Bargteheide</t>
  </si>
  <si>
    <t>An der Alster 34</t>
  </si>
  <si>
    <t>39179</t>
  </si>
  <si>
    <t>Barleben</t>
  </si>
  <si>
    <t>Inge Beisheim Platz 81</t>
  </si>
  <si>
    <t>Friedmann</t>
  </si>
  <si>
    <t>Inge Beisheim Platz 65</t>
  </si>
  <si>
    <t>Kastner</t>
  </si>
  <si>
    <t>Adenauerallee 49</t>
  </si>
  <si>
    <t>Baumgaertner</t>
  </si>
  <si>
    <t>Lützowplatz 84</t>
  </si>
  <si>
    <t>Foerster</t>
  </si>
  <si>
    <t>Motzstr. 38</t>
  </si>
  <si>
    <t>55234</t>
  </si>
  <si>
    <t>Bechtolsheim</t>
  </si>
  <si>
    <t>Kunze</t>
  </si>
  <si>
    <t>Bleibtreustraße 25</t>
  </si>
  <si>
    <t>Schmitz</t>
  </si>
  <si>
    <t>Lietzenburger Strasse 37</t>
  </si>
  <si>
    <t>51427</t>
  </si>
  <si>
    <t>Bergisch Gladbach Frankenfort</t>
  </si>
  <si>
    <t>Hartmann</t>
  </si>
  <si>
    <t>Rudower Strasse 67</t>
  </si>
  <si>
    <t>54673</t>
  </si>
  <si>
    <t>Berkoth</t>
  </si>
  <si>
    <t>Amsel</t>
  </si>
  <si>
    <t>Leopoldstraße 29</t>
  </si>
  <si>
    <t>Brandenburgische Straße 91</t>
  </si>
  <si>
    <t>Brandenburgische Straße 27</t>
  </si>
  <si>
    <t>Probst</t>
  </si>
  <si>
    <t>Genslerstraße 11</t>
  </si>
  <si>
    <t>Unger</t>
  </si>
  <si>
    <t>Waßmannsdorfer Chaussee 66</t>
  </si>
  <si>
    <t>13435</t>
  </si>
  <si>
    <t>Berlin Wittenau</t>
  </si>
  <si>
    <t>Frueh</t>
  </si>
  <si>
    <t>Gubener Str. 19</t>
  </si>
  <si>
    <t>Esplanade 74</t>
  </si>
  <si>
    <t>Bar</t>
  </si>
  <si>
    <t>An der Alster 31</t>
  </si>
  <si>
    <t>Barth</t>
  </si>
  <si>
    <t>Koepenicker Str. 88</t>
  </si>
  <si>
    <t>55777</t>
  </si>
  <si>
    <t>Berschweiler bei Baumholder</t>
  </si>
  <si>
    <t>Eisenhower</t>
  </si>
  <si>
    <t>Lietzensee-Ufer 97</t>
  </si>
  <si>
    <t>02763</t>
  </si>
  <si>
    <t>Bertsdorf</t>
  </si>
  <si>
    <t>Alter Wall 4</t>
  </si>
  <si>
    <t>Kohler</t>
  </si>
  <si>
    <t>Feldstrasse 60</t>
  </si>
  <si>
    <t>39175</t>
  </si>
  <si>
    <t>Biederitz</t>
  </si>
  <si>
    <t>Engel</t>
  </si>
  <si>
    <t>Spresstrasse 88</t>
  </si>
  <si>
    <t>33615</t>
  </si>
  <si>
    <t>Bielefeld Großdornberg</t>
  </si>
  <si>
    <t>Meinekestraße 92</t>
  </si>
  <si>
    <t>Freud</t>
  </si>
  <si>
    <t>Knesebeckstrasse 17</t>
  </si>
  <si>
    <t>Hollander Strasse 53</t>
  </si>
  <si>
    <t>65626</t>
  </si>
  <si>
    <t>Birlenbach</t>
  </si>
  <si>
    <t>Schweizer</t>
  </si>
  <si>
    <t>Hollander Strasse 78</t>
  </si>
  <si>
    <t>Alsterkrugchaussee 24</t>
  </si>
  <si>
    <t>Richter</t>
  </si>
  <si>
    <t>Alsterkrugchaussee 65</t>
  </si>
  <si>
    <t>Schmarjestrasse 15</t>
  </si>
  <si>
    <t>Mueller</t>
  </si>
  <si>
    <t>Brandenburgische Strasse 1</t>
  </si>
  <si>
    <t>Schwartz</t>
  </si>
  <si>
    <t>Straße der Pariser Kommune 9</t>
  </si>
  <si>
    <t>Alt Reinickendorf 45</t>
  </si>
  <si>
    <t>86486</t>
  </si>
  <si>
    <t>Bonstetten</t>
  </si>
  <si>
    <t>Propst</t>
  </si>
  <si>
    <t>Buelowstrasse 17</t>
  </si>
  <si>
    <t>56729</t>
  </si>
  <si>
    <t>Boos</t>
  </si>
  <si>
    <t>Bachmeier</t>
  </si>
  <si>
    <t>Nuernbergerstrasse 95</t>
  </si>
  <si>
    <t>Knesebeckstrasse 49</t>
  </si>
  <si>
    <t>Fruehauf</t>
  </si>
  <si>
    <t>Gruenauer Strasse 95</t>
  </si>
  <si>
    <t>Alt-Moabit 36</t>
  </si>
  <si>
    <t>Brandenburg</t>
  </si>
  <si>
    <t>Eisenhauer</t>
  </si>
  <si>
    <t>Alt-Moabit 47</t>
  </si>
  <si>
    <t>14774</t>
  </si>
  <si>
    <t>Holstenwall 87</t>
  </si>
  <si>
    <t>Grolmanstraße 6</t>
  </si>
  <si>
    <t>Leipziger Straße 41</t>
  </si>
  <si>
    <t>37647</t>
  </si>
  <si>
    <t>Brevörde</t>
  </si>
  <si>
    <t>Fuhrmann</t>
  </si>
  <si>
    <t>Sömmeringstr. 15</t>
  </si>
  <si>
    <t>Zimmerman</t>
  </si>
  <si>
    <t>Jahnstrasse 70</t>
  </si>
  <si>
    <t>84077</t>
  </si>
  <si>
    <t>Bruckberg</t>
  </si>
  <si>
    <t>Augsburger Strasse 73</t>
  </si>
  <si>
    <t>53539</t>
  </si>
  <si>
    <t>Brücktal</t>
  </si>
  <si>
    <t>Büsingstrasse 99</t>
  </si>
  <si>
    <t>Himmel</t>
  </si>
  <si>
    <t>Hans-Grade-Allee 28</t>
  </si>
  <si>
    <t>Schuhmacher</t>
  </si>
  <si>
    <t>Hedemannstasse 24</t>
  </si>
  <si>
    <t>Wulf</t>
  </si>
  <si>
    <t>Bleibtreustraße 81</t>
  </si>
  <si>
    <t>Traugott</t>
  </si>
  <si>
    <t>Luckenwalder Strasse 66</t>
  </si>
  <si>
    <t>Hertzog</t>
  </si>
  <si>
    <t>Gotthardstrasse 75</t>
  </si>
  <si>
    <t>Zimmermann</t>
  </si>
  <si>
    <t>Borstelmannsweg 54</t>
  </si>
  <si>
    <t>Borstelmannsweg 45</t>
  </si>
  <si>
    <t>Wurfel</t>
  </si>
  <si>
    <t>Charlottenstrasse 48</t>
  </si>
  <si>
    <t>Charlottenstrasse 97</t>
  </si>
  <si>
    <t>Eichel</t>
  </si>
  <si>
    <t>Pappelallee 6</t>
  </si>
  <si>
    <t>Grunwald</t>
  </si>
  <si>
    <t>Büsingstrasse 89</t>
  </si>
  <si>
    <t>Bader</t>
  </si>
  <si>
    <t>Büsingstrasse 91</t>
  </si>
  <si>
    <t>Wirtz</t>
  </si>
  <si>
    <t>Hermannstrasse 4</t>
  </si>
  <si>
    <t>Lowe</t>
  </si>
  <si>
    <t>Schmarjestrasse 81</t>
  </si>
  <si>
    <t>14624</t>
  </si>
  <si>
    <t>Dallgow</t>
  </si>
  <si>
    <t>Hans-Grade-Allee 46</t>
  </si>
  <si>
    <t>24867</t>
  </si>
  <si>
    <t>Dannewerk</t>
  </si>
  <si>
    <t>86453</t>
  </si>
  <si>
    <t>Dasing</t>
  </si>
  <si>
    <t>32760</t>
  </si>
  <si>
    <t>Detmold Schönemark</t>
  </si>
  <si>
    <t>99988</t>
  </si>
  <si>
    <t>Diedorf</t>
  </si>
  <si>
    <t>72175</t>
  </si>
  <si>
    <t>Dornhan</t>
  </si>
  <si>
    <t>52355</t>
  </si>
  <si>
    <t>Düren</t>
  </si>
  <si>
    <t>40221</t>
  </si>
  <si>
    <t>Düsseldorf Hamm</t>
  </si>
  <si>
    <t>40219</t>
  </si>
  <si>
    <t>Düsseldorf Unterbilk</t>
  </si>
  <si>
    <t>85386</t>
  </si>
  <si>
    <t>Eching</t>
  </si>
  <si>
    <t>24333</t>
  </si>
  <si>
    <t>Eckernförde</t>
  </si>
  <si>
    <t>88361</t>
  </si>
  <si>
    <t>Eichstegen</t>
  </si>
  <si>
    <t>39361</t>
  </si>
  <si>
    <t>Eilsleben</t>
  </si>
  <si>
    <t>66806</t>
  </si>
  <si>
    <t>Ensdorf</t>
  </si>
  <si>
    <t>85421</t>
  </si>
  <si>
    <t>Erding</t>
  </si>
  <si>
    <t>99085</t>
  </si>
  <si>
    <t>Erfurt</t>
  </si>
  <si>
    <t>87746</t>
  </si>
  <si>
    <t>Erkheim</t>
  </si>
  <si>
    <t>45127</t>
  </si>
  <si>
    <t>Essen</t>
  </si>
  <si>
    <t>45326</t>
  </si>
  <si>
    <t>85319</t>
  </si>
  <si>
    <t>Freising</t>
  </si>
  <si>
    <t>90765</t>
  </si>
  <si>
    <t>Fürth</t>
  </si>
  <si>
    <t>85738</t>
  </si>
  <si>
    <t>Garching</t>
  </si>
  <si>
    <t>88167</t>
  </si>
  <si>
    <t>Gestratz</t>
  </si>
  <si>
    <t>Greifswald</t>
  </si>
  <si>
    <t>17464</t>
  </si>
  <si>
    <t>25722</t>
  </si>
  <si>
    <t>Gudendorf</t>
  </si>
  <si>
    <t>39436</t>
  </si>
  <si>
    <t>Güsten</t>
  </si>
  <si>
    <t>Halle</t>
  </si>
  <si>
    <t>06054</t>
  </si>
  <si>
    <t>25464</t>
  </si>
  <si>
    <t>Halstenbek</t>
  </si>
  <si>
    <t>20354</t>
  </si>
  <si>
    <t>Hamburg Neustadt</t>
  </si>
  <si>
    <t>21698</t>
  </si>
  <si>
    <t>Harsefeld</t>
  </si>
  <si>
    <t>26209</t>
  </si>
  <si>
    <t>Hatten</t>
  </si>
  <si>
    <t>65795</t>
  </si>
  <si>
    <t>Hattersheim am Main</t>
  </si>
  <si>
    <t>92239</t>
  </si>
  <si>
    <t>Hirschau</t>
  </si>
  <si>
    <t>25358</t>
  </si>
  <si>
    <t>Hohenfelde</t>
  </si>
  <si>
    <t>54675</t>
  </si>
  <si>
    <t>Hommerdingen</t>
  </si>
  <si>
    <t>85413</t>
  </si>
  <si>
    <t>Hörgertshausen</t>
  </si>
  <si>
    <t>91471</t>
  </si>
  <si>
    <t>Illesheim</t>
  </si>
  <si>
    <t>56459</t>
  </si>
  <si>
    <t>Kaden</t>
  </si>
  <si>
    <t>67659</t>
  </si>
  <si>
    <t>Kaiserslautern Morlautern</t>
  </si>
  <si>
    <t>97842</t>
  </si>
  <si>
    <t>Karbach</t>
  </si>
  <si>
    <t>76689</t>
  </si>
  <si>
    <t>Karlsdorf-Neuthard</t>
  </si>
  <si>
    <t>85123</t>
  </si>
  <si>
    <t>Karlskron</t>
  </si>
  <si>
    <t>54668</t>
  </si>
  <si>
    <t>Kaschenbach</t>
  </si>
  <si>
    <t>87435</t>
  </si>
  <si>
    <t>Kempten</t>
  </si>
  <si>
    <t>84375</t>
  </si>
  <si>
    <t>Kirchdorf</t>
  </si>
  <si>
    <t>86427</t>
  </si>
  <si>
    <t>Kissing</t>
  </si>
  <si>
    <t>53518</t>
  </si>
  <si>
    <t>Kottenborn</t>
  </si>
  <si>
    <t>56593</t>
  </si>
  <si>
    <t>Krunkel</t>
  </si>
  <si>
    <t>27624</t>
  </si>
  <si>
    <t>Kührstedt</t>
  </si>
  <si>
    <t>54649</t>
  </si>
  <si>
    <t>Lambertsberg</t>
  </si>
  <si>
    <t>Leipzig</t>
  </si>
  <si>
    <t>04299</t>
  </si>
  <si>
    <t>35638</t>
  </si>
  <si>
    <t>Leun</t>
  </si>
  <si>
    <t>03215</t>
  </si>
  <si>
    <t>Lübbenau</t>
  </si>
  <si>
    <t>06886</t>
  </si>
  <si>
    <t>Lutherstadt Wittenberg</t>
  </si>
  <si>
    <t>54617</t>
  </si>
  <si>
    <t>Lützkampen</t>
  </si>
  <si>
    <t>68309</t>
  </si>
  <si>
    <t>Mannheim Käfertal</t>
  </si>
  <si>
    <t>25706</t>
  </si>
  <si>
    <t>Marne</t>
  </si>
  <si>
    <t>01657</t>
  </si>
  <si>
    <t>Meißen</t>
  </si>
  <si>
    <t>66587</t>
  </si>
  <si>
    <t>Merchweiler</t>
  </si>
  <si>
    <t>86866</t>
  </si>
  <si>
    <t>Mickhausen</t>
  </si>
  <si>
    <t>VID</t>
  </si>
  <si>
    <t>tbl_Rechnungen</t>
  </si>
  <si>
    <t>tbl_Vertrieb</t>
  </si>
  <si>
    <t>tbl_Artikel</t>
  </si>
  <si>
    <t>tbl_Kunden</t>
  </si>
  <si>
    <t>CUBEMENGE und CUBERANGELEMENT</t>
  </si>
  <si>
    <t>Rang</t>
  </si>
  <si>
    <t>CUBE-Funktionen aus Pivot-Tabelle erstellen</t>
  </si>
  <si>
    <t>Gesamtergebnis</t>
  </si>
  <si>
    <t>Manuelle Eingabe der CUBEWERT-Funktion</t>
  </si>
  <si>
    <t>Gesamtumsatz für das Produkt Black Mambo in der Region Nord</t>
  </si>
  <si>
    <t>Beispiel:</t>
  </si>
  <si>
    <t>Top-3-Umsätze nach Produkt</t>
  </si>
  <si>
    <t>CUBE-Funktionen und Datenschnitte</t>
  </si>
  <si>
    <t>Dynamische Umsatzberechnung nach Region, Verkäufer, Produkt…</t>
  </si>
  <si>
    <t>Measure:</t>
  </si>
  <si>
    <t>Produkt:</t>
  </si>
  <si>
    <t>Region:</t>
  </si>
  <si>
    <t>Alternativ:</t>
  </si>
  <si>
    <t>Formel in C6:</t>
  </si>
  <si>
    <t>Formel in B7:</t>
  </si>
  <si>
    <t>Formel in C7:</t>
  </si>
  <si>
    <t>Formel in B6:</t>
  </si>
  <si>
    <t>Formel in B8:</t>
  </si>
  <si>
    <t>https://www.tabellenexperte.de/flexibler-zugriff-auf-das-datenmodell-mit-cube-funktionen/</t>
  </si>
  <si>
    <t>Teil 1:</t>
  </si>
  <si>
    <t>Teil 2:</t>
  </si>
  <si>
    <t>Teil 3:</t>
  </si>
  <si>
    <t>https://www.tabellenexperte.de/einfuehrung-in-die-cube-funktionen-teil-2/</t>
  </si>
  <si>
    <t>https://www.tabellenexperte.de/einfuehrung-in-die-cube-funktionen-teil-3/</t>
  </si>
  <si>
    <t>Auf meinem Blog "tabellenexperte.de" gibt es eine dreiteiliger Artikelserie</t>
  </si>
  <si>
    <t>zum Einstieg in die CUBE-Funktionen: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</si>
</sst>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0\ &quot;€&quot;;\-#,##0\ &quot;€&quot;"/>
    <numFmt numFmtId="164" formatCode="#,##0.00\ &quot;€&quot;"/>
    <numFmt numFmtId="165" formatCode="#,##0\ &quot;€&quot;"/>
  </numFmts>
  <fonts count="10"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8"/>
      <name val="Calibri"/>
      <family val="2"/>
    </font>
    <font>
      <b/>
      <i/>
      <sz val="11"/>
      <color rgb="FFC00000"/>
      <name val="Calibri"/>
      <family val="2"/>
    </font>
    <font>
      <b/>
      <sz val="11"/>
      <color theme="1"/>
      <name val="Calibri"/>
      <family val="2"/>
    </font>
    <font>
      <sz val="18"/>
      <color theme="3"/>
      <name val="Calibri Light"/>
      <family val="2"/>
      <scheme val="major"/>
    </font>
    <font>
      <u/>
      <sz val="11"/>
      <color theme="10"/>
      <name val="Calibri"/>
      <family val="2"/>
    </font>
  </fonts>
  <fills count="6">
    <fill>
      <patternFill patternType="none"/>
    </fill>
    <fill>
      <patternFill patternType="gray125"/>
    </fill>
    <fill>
      <patternFill patternType="solid">
        <fgColor theme="4"/>
        <bgColor theme="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5" tint="0.79998168889431442"/>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xf numFmtId="0" fontId="2" fillId="0" borderId="0"/>
    <xf numFmtId="0" fontId="1" fillId="0" borderId="0"/>
    <xf numFmtId="0" fontId="8" fillId="0" borderId="0" applyNumberFormat="0" applyFill="0" applyBorder="0" applyAlignment="0" applyProtection="0"/>
    <xf numFmtId="0" fontId="9" fillId="0" borderId="0" applyNumberFormat="0" applyFill="0" applyBorder="0" applyAlignment="0" applyProtection="0"/>
  </cellStyleXfs>
  <cellXfs count="26">
    <xf numFmtId="0" fontId="0" fillId="0" borderId="0" xfId="0"/>
    <xf numFmtId="0" fontId="1" fillId="0" borderId="0" xfId="3"/>
    <xf numFmtId="0" fontId="1" fillId="0" borderId="0" xfId="3" applyAlignment="1">
      <alignment horizontal="left"/>
    </xf>
    <xf numFmtId="49" fontId="1" fillId="0" borderId="0" xfId="3" applyNumberFormat="1"/>
    <xf numFmtId="14" fontId="1" fillId="0" borderId="0" xfId="3" applyNumberFormat="1"/>
    <xf numFmtId="164" fontId="1" fillId="0" borderId="0" xfId="3" applyNumberFormat="1"/>
    <xf numFmtId="0" fontId="0" fillId="0" borderId="0" xfId="0" applyAlignment="1">
      <alignment horizontal="left"/>
    </xf>
    <xf numFmtId="0" fontId="4" fillId="2" borderId="0" xfId="3" applyFont="1" applyFill="1"/>
    <xf numFmtId="165" fontId="0" fillId="0" borderId="0" xfId="0" applyNumberFormat="1"/>
    <xf numFmtId="0" fontId="6" fillId="0" borderId="0" xfId="0" applyFont="1"/>
    <xf numFmtId="0" fontId="0" fillId="0" borderId="0" xfId="0" quotePrefix="1"/>
    <xf numFmtId="0" fontId="7" fillId="0" borderId="0" xfId="0" applyFont="1"/>
    <xf numFmtId="0" fontId="0" fillId="0" borderId="1" xfId="0" applyBorder="1"/>
    <xf numFmtId="0" fontId="8" fillId="0" borderId="0" xfId="4"/>
    <xf numFmtId="0" fontId="0" fillId="0" borderId="1" xfId="0" applyBorder="1" applyAlignment="1">
      <alignment horizontal="right"/>
    </xf>
    <xf numFmtId="0" fontId="0" fillId="3" borderId="1" xfId="0" applyFill="1" applyBorder="1"/>
    <xf numFmtId="0" fontId="0" fillId="0" borderId="0" xfId="0" pivotButton="1"/>
    <xf numFmtId="0" fontId="0" fillId="3" borderId="2" xfId="0" applyFill="1" applyBorder="1"/>
    <xf numFmtId="0" fontId="0" fillId="0" borderId="0" xfId="0" applyAlignment="1">
      <alignment horizontal="left" indent="1"/>
    </xf>
    <xf numFmtId="5" fontId="0" fillId="0" borderId="0" xfId="0" applyNumberFormat="1"/>
    <xf numFmtId="0" fontId="0" fillId="3" borderId="0" xfId="0" applyFill="1"/>
    <xf numFmtId="0" fontId="0" fillId="4" borderId="0" xfId="0" quotePrefix="1" applyFill="1"/>
    <xf numFmtId="0" fontId="0" fillId="4" borderId="0" xfId="0" applyFill="1"/>
    <xf numFmtId="0" fontId="0" fillId="5" borderId="0" xfId="0" applyFill="1"/>
    <xf numFmtId="0" fontId="9" fillId="0" borderId="0" xfId="5"/>
    <xf numFmtId="0" fontId="0" fillId="0" borderId="0" xfId="0" applyAlignment="1">
      <alignment horizontal="center"/>
    </xf>
  </cellXfs>
  <cellStyles count="6">
    <cellStyle name="Link" xfId="5" builtinId="8"/>
    <cellStyle name="Standard" xfId="0" builtinId="0"/>
    <cellStyle name="Standard 2" xfId="1" xr:uid="{96C467DC-B85D-4C40-88B7-FDCFA4259187}"/>
    <cellStyle name="Standard 2 2" xfId="2" xr:uid="{2E48882D-5598-47E9-883F-3AB94B5B6D1F}"/>
    <cellStyle name="Standard 3" xfId="3" xr:uid="{23A8364E-76F1-4F9B-A352-C6759E46B759}"/>
    <cellStyle name="Überschrift" xfId="4" builtinId="15"/>
  </cellStyles>
  <dxfs count="18">
    <dxf>
      <fill>
        <patternFill patternType="none">
          <fgColor indexed="64"/>
          <bgColor auto="1"/>
        </patternFill>
      </fill>
    </dxf>
    <dxf>
      <numFmt numFmtId="0" formatCode="General"/>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outline="0">
        <left style="thin">
          <color theme="4" tint="0.39997558519241921"/>
        </left>
        <top style="thin">
          <color theme="4" tint="0.39997558519241921"/>
        </top>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theme="4"/>
          <bgColor theme="4"/>
        </patternFill>
      </fill>
    </dxf>
    <dxf>
      <numFmt numFmtId="165" formatCode="#,##0\ &quot;€&quot;"/>
    </dxf>
    <dxf>
      <fill>
        <patternFill patternType="none">
          <fgColor indexed="64"/>
          <bgColor auto="1"/>
        </patternFill>
      </fill>
    </dxf>
    <dxf>
      <numFmt numFmtId="164" formatCode="#,##0.00\ &quot;€&quot;"/>
    </dxf>
    <dxf>
      <numFmt numFmtId="0" formatCode="General"/>
    </dxf>
    <dxf>
      <numFmt numFmtId="0" formatCode="General"/>
      <fill>
        <patternFill patternType="none">
          <fgColor indexed="64"/>
          <bgColor indexed="65"/>
        </patternFill>
      </fill>
    </dxf>
    <dxf>
      <numFmt numFmtId="0" formatCode="General"/>
      <fill>
        <patternFill patternType="none">
          <fgColor indexed="64"/>
          <bgColor auto="1"/>
        </patternFill>
      </fill>
    </dxf>
    <dxf>
      <numFmt numFmtId="19" formatCode="dd/mm/yyyy"/>
      <fill>
        <patternFill patternType="none">
          <fgColor indexed="64"/>
          <bgColor indexed="65"/>
        </patternFill>
      </fill>
    </dxf>
    <dxf>
      <numFmt numFmtId="30" formatCode="@"/>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left" vertical="bottom" textRotation="0" wrapText="0" indent="0" justifyLastLine="0" shrinkToFit="0" readingOrder="0"/>
    </dxf>
  </dxfs>
  <tableStyles count="0" defaultTableStyle="TableStyleMedium2" defaultPivotStyle="PivotStyleMedium2"/>
  <colors>
    <mruColors>
      <color rgb="FF006600"/>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B8" s="14"/>
        <tr r="B6" s="14"/>
        <tr r="B6" s="15"/>
        <tr r="B6" s="15"/>
        <tr r="B6" s="15"/>
        <tr r="B6" s="15"/>
        <tr r="A36" s="13"/>
        <tr r="B32" s="13"/>
        <tr r="A39" s="13"/>
        <tr r="A38" s="13"/>
        <tr r="A37" s="13"/>
        <tr r="A35" s="13"/>
        <tr r="A31" s="13"/>
        <tr r="C32" s="13"/>
        <tr r="C39" s="13"/>
        <tr r="B36" s="13"/>
        <tr r="A42" s="13"/>
        <tr r="A34" s="13"/>
        <tr r="B37" s="13"/>
        <tr r="D32" s="13"/>
        <tr r="C42" s="13"/>
        <tr r="B39" s="13"/>
        <tr r="D37" s="13"/>
        <tr r="C34" s="13"/>
        <tr r="A41" s="13"/>
        <tr r="D41" s="13"/>
        <tr r="A33" s="13"/>
        <tr r="E32" s="13"/>
        <tr r="C35" s="13"/>
        <tr r="B42" s="13"/>
        <tr r="C37" s="13"/>
        <tr r="E35" s="13"/>
        <tr r="B34" s="13"/>
        <tr r="A40" s="13"/>
        <tr r="F32" s="13"/>
        <tr r="C40" s="13"/>
        <tr r="E41" s="13"/>
        <tr r="E33" s="13"/>
        <tr r="B35" s="13"/>
        <tr r="F41" s="13"/>
        <tr r="D33" s="13"/>
        <tr r="B33" s="13"/>
        <tr r="E34" s="13"/>
        <tr r="C36" s="13"/>
        <tr r="F37" s="13"/>
        <tr r="D39" s="13"/>
        <tr r="B41" s="13"/>
        <tr r="E42" s="13"/>
        <tr r="C38" s="13"/>
        <tr r="F36" s="13"/>
        <tr r="F33" s="13"/>
        <tr r="C33" s="13"/>
        <tr r="F34" s="13"/>
        <tr r="D36" s="13"/>
        <tr r="B38" s="13"/>
        <tr r="E39" s="13"/>
        <tr r="C41" s="13"/>
        <tr r="F42" s="13"/>
        <tr r="D34" s="13"/>
        <tr r="D42" s="13"/>
        <tr r="D38" s="13"/>
        <tr r="D35" s="13"/>
        <tr r="E38" s="13"/>
        <tr r="E36" s="13"/>
        <tr r="E37" s="13"/>
        <tr r="D40" s="13"/>
        <tr r="E40" s="13"/>
        <tr r="B40" s="13"/>
        <tr r="F40" s="13"/>
        <tr r="F38" s="13"/>
        <tr r="F39" s="13"/>
        <tr r="F35" s="13"/>
        <tr r="B6" s="12"/>
        <tr r="B9" s="12"/>
        <tr r="B8" s="12"/>
        <tr r="B7" s="12"/>
        <tr r="C8" s="12"/>
        <tr r="C9" s="12"/>
        <tr r="C7" s="12"/>
      </tp>
    </main>
  </volType>
</volTypes>
</file>

<file path=xl/_rels/workbook.xml.rels><?xml version="1.0" encoding="UTF-8" standalone="yes"?>
<Relationships xmlns="http://schemas.openxmlformats.org/package/2006/relationships"><Relationship Id="rId13" Type="http://schemas.openxmlformats.org/officeDocument/2006/relationships/theme" Target="theme/theme1.xml"/><Relationship Id="rId18" Type="http://schemas.openxmlformats.org/officeDocument/2006/relationships/powerPivotData" Target="model/item.data"/><Relationship Id="rId26" Type="http://schemas.openxmlformats.org/officeDocument/2006/relationships/customXml" Target="../customXml/item7.xml"/><Relationship Id="rId39" Type="http://schemas.openxmlformats.org/officeDocument/2006/relationships/customXml" Target="../customXml/item20.xml"/><Relationship Id="rId21" Type="http://schemas.openxmlformats.org/officeDocument/2006/relationships/customXml" Target="../customXml/item2.xml"/><Relationship Id="rId34" Type="http://schemas.openxmlformats.org/officeDocument/2006/relationships/customXml" Target="../customXml/item15.xml"/><Relationship Id="rId42" Type="http://schemas.openxmlformats.org/officeDocument/2006/relationships/customXml" Target="../customXml/item23.xml"/><Relationship Id="rId47" Type="http://schemas.openxmlformats.org/officeDocument/2006/relationships/customXml" Target="../customXml/item28.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sharedStrings" Target="sharedStrings.xml"/><Relationship Id="rId29" Type="http://schemas.openxmlformats.org/officeDocument/2006/relationships/customXml" Target="../customXml/item10.xml"/><Relationship Id="rId11" Type="http://schemas.microsoft.com/office/2007/relationships/slicerCache" Target="slicerCaches/slicerCache2.xml"/><Relationship Id="rId24" Type="http://schemas.openxmlformats.org/officeDocument/2006/relationships/customXml" Target="../customXml/item5.xml"/><Relationship Id="rId32" Type="http://schemas.openxmlformats.org/officeDocument/2006/relationships/customXml" Target="../customXml/item13.xml"/><Relationship Id="rId37" Type="http://schemas.openxmlformats.org/officeDocument/2006/relationships/customXml" Target="../customXml/item18.xml"/><Relationship Id="rId40" Type="http://schemas.openxmlformats.org/officeDocument/2006/relationships/customXml" Target="../customXml/item21.xml"/><Relationship Id="rId45" Type="http://schemas.openxmlformats.org/officeDocument/2006/relationships/customXml" Target="../customXml/item26.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4.xml"/><Relationship Id="rId28" Type="http://schemas.openxmlformats.org/officeDocument/2006/relationships/customXml" Target="../customXml/item9.xml"/><Relationship Id="rId36" Type="http://schemas.openxmlformats.org/officeDocument/2006/relationships/customXml" Target="../customXml/item17.xml"/><Relationship Id="rId49" Type="http://schemas.openxmlformats.org/officeDocument/2006/relationships/volatileDependencies" Target="volatileDependencies.xml"/><Relationship Id="rId10" Type="http://schemas.microsoft.com/office/2007/relationships/slicerCache" Target="slicerCaches/slicerCache1.xml"/><Relationship Id="rId19" Type="http://schemas.openxmlformats.org/officeDocument/2006/relationships/calcChain" Target="calcChain.xml"/><Relationship Id="rId31" Type="http://schemas.openxmlformats.org/officeDocument/2006/relationships/customXml" Target="../customXml/item12.xml"/><Relationship Id="rId44" Type="http://schemas.openxmlformats.org/officeDocument/2006/relationships/customXml" Target="../customXml/item25.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onnections" Target="connections.xml"/><Relationship Id="rId22" Type="http://schemas.openxmlformats.org/officeDocument/2006/relationships/customXml" Target="../customXml/item3.xml"/><Relationship Id="rId27" Type="http://schemas.openxmlformats.org/officeDocument/2006/relationships/customXml" Target="../customXml/item8.xml"/><Relationship Id="rId30" Type="http://schemas.openxmlformats.org/officeDocument/2006/relationships/customXml" Target="../customXml/item11.xml"/><Relationship Id="rId35" Type="http://schemas.openxmlformats.org/officeDocument/2006/relationships/customXml" Target="../customXml/item16.xml"/><Relationship Id="rId43" Type="http://schemas.openxmlformats.org/officeDocument/2006/relationships/customXml" Target="../customXml/item24.xml"/><Relationship Id="rId48" Type="http://schemas.openxmlformats.org/officeDocument/2006/relationships/customXml" Target="../customXml/item29.xml"/><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12" Type="http://schemas.microsoft.com/office/2007/relationships/slicerCache" Target="slicerCaches/slicerCache3.xml"/><Relationship Id="rId17" Type="http://schemas.openxmlformats.org/officeDocument/2006/relationships/sheetMetadata" Target="metadata.xml"/><Relationship Id="rId25" Type="http://schemas.openxmlformats.org/officeDocument/2006/relationships/customXml" Target="../customXml/item6.xml"/><Relationship Id="rId33" Type="http://schemas.openxmlformats.org/officeDocument/2006/relationships/customXml" Target="../customXml/item14.xml"/><Relationship Id="rId38" Type="http://schemas.openxmlformats.org/officeDocument/2006/relationships/customXml" Target="../customXml/item19.xml"/><Relationship Id="rId46" Type="http://schemas.openxmlformats.org/officeDocument/2006/relationships/customXml" Target="../customXml/item27.xml"/><Relationship Id="rId20" Type="http://schemas.openxmlformats.org/officeDocument/2006/relationships/customXml" Target="../customXml/item1.xml"/><Relationship Id="rId41" Type="http://schemas.openxmlformats.org/officeDocument/2006/relationships/customXml" Target="../customXml/item22.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1038226</xdr:colOff>
      <xdr:row>17</xdr:row>
      <xdr:rowOff>9526</xdr:rowOff>
    </xdr:from>
    <xdr:to>
      <xdr:col>14</xdr:col>
      <xdr:colOff>333376</xdr:colOff>
      <xdr:row>27</xdr:row>
      <xdr:rowOff>45114</xdr:rowOff>
    </xdr:to>
    <xdr:pic>
      <xdr:nvPicPr>
        <xdr:cNvPr id="2" name="Grafik 1">
          <a:extLst>
            <a:ext uri="{FF2B5EF4-FFF2-40B4-BE49-F238E27FC236}">
              <a16:creationId xmlns:a16="http://schemas.microsoft.com/office/drawing/2014/main" id="{59A7C181-B1DF-991A-7580-217F666DEFD9}"/>
            </a:ext>
          </a:extLst>
        </xdr:cNvPr>
        <xdr:cNvPicPr>
          <a:picLocks noChangeAspect="1"/>
        </xdr:cNvPicPr>
      </xdr:nvPicPr>
      <xdr:blipFill>
        <a:blip xmlns:r="http://schemas.openxmlformats.org/officeDocument/2006/relationships" r:embed="rId1"/>
        <a:stretch>
          <a:fillRect/>
        </a:stretch>
      </xdr:blipFill>
      <xdr:spPr>
        <a:xfrm>
          <a:off x="1038226" y="3352801"/>
          <a:ext cx="11772900" cy="1940588"/>
        </a:xfrm>
        <a:prstGeom prst="rect">
          <a:avLst/>
        </a:prstGeom>
      </xdr:spPr>
    </xdr:pic>
    <xdr:clientData/>
  </xdr:twoCellAnchor>
  <xdr:twoCellAnchor>
    <xdr:from>
      <xdr:col>0</xdr:col>
      <xdr:colOff>228600</xdr:colOff>
      <xdr:row>16</xdr:row>
      <xdr:rowOff>152400</xdr:rowOff>
    </xdr:from>
    <xdr:to>
      <xdr:col>0</xdr:col>
      <xdr:colOff>800100</xdr:colOff>
      <xdr:row>28</xdr:row>
      <xdr:rowOff>123825</xdr:rowOff>
    </xdr:to>
    <xdr:sp macro="" textlink="">
      <xdr:nvSpPr>
        <xdr:cNvPr id="3" name="Pfeil: nach unten 2">
          <a:extLst>
            <a:ext uri="{FF2B5EF4-FFF2-40B4-BE49-F238E27FC236}">
              <a16:creationId xmlns:a16="http://schemas.microsoft.com/office/drawing/2014/main" id="{26E55E38-B9A9-6C05-0B93-1B344CF86EFB}"/>
            </a:ext>
          </a:extLst>
        </xdr:cNvPr>
        <xdr:cNvSpPr/>
      </xdr:nvSpPr>
      <xdr:spPr>
        <a:xfrm>
          <a:off x="228600" y="3305175"/>
          <a:ext cx="571500" cy="2257425"/>
        </a:xfrm>
        <a:prstGeom prst="down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294822</xdr:colOff>
      <xdr:row>7</xdr:row>
      <xdr:rowOff>123824</xdr:rowOff>
    </xdr:from>
    <xdr:to>
      <xdr:col>2</xdr:col>
      <xdr:colOff>131990</xdr:colOff>
      <xdr:row>24</xdr:row>
      <xdr:rowOff>9526</xdr:rowOff>
    </xdr:to>
    <mc:AlternateContent xmlns:mc="http://schemas.openxmlformats.org/markup-compatibility/2006">
      <mc:Choice xmlns:a14="http://schemas.microsoft.com/office/drawing/2010/main" Requires="a14">
        <xdr:graphicFrame macro="">
          <xdr:nvGraphicFramePr>
            <xdr:cNvPr id="2" name="Bezeichnung">
              <a:extLst>
                <a:ext uri="{FF2B5EF4-FFF2-40B4-BE49-F238E27FC236}">
                  <a16:creationId xmlns:a16="http://schemas.microsoft.com/office/drawing/2014/main" id="{377F39B9-0A9B-696A-C896-85ABEEF8533E}"/>
                </a:ext>
              </a:extLst>
            </xdr:cNvPr>
            <xdr:cNvGraphicFramePr/>
          </xdr:nvGraphicFramePr>
          <xdr:xfrm>
            <a:off x="0" y="0"/>
            <a:ext cx="0" cy="0"/>
          </xdr:xfrm>
          <a:graphic>
            <a:graphicData uri="http://schemas.microsoft.com/office/drawing/2010/slicer">
              <sle:slicer xmlns:sle="http://schemas.microsoft.com/office/drawing/2010/slicer" name="Bezeichnung"/>
            </a:graphicData>
          </a:graphic>
        </xdr:graphicFrame>
      </mc:Choice>
      <mc:Fallback>
        <xdr:sp macro="" textlink="">
          <xdr:nvSpPr>
            <xdr:cNvPr id="0" name=""/>
            <xdr:cNvSpPr>
              <a:spLocks noTextEdit="1"/>
            </xdr:cNvSpPr>
          </xdr:nvSpPr>
          <xdr:spPr>
            <a:xfrm>
              <a:off x="294822" y="1562099"/>
              <a:ext cx="1780268" cy="3124202"/>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2</xdr:col>
      <xdr:colOff>402772</xdr:colOff>
      <xdr:row>7</xdr:row>
      <xdr:rowOff>146957</xdr:rowOff>
    </xdr:from>
    <xdr:to>
      <xdr:col>4</xdr:col>
      <xdr:colOff>462643</xdr:colOff>
      <xdr:row>13</xdr:row>
      <xdr:rowOff>38101</xdr:rowOff>
    </xdr:to>
    <mc:AlternateContent xmlns:mc="http://schemas.openxmlformats.org/markup-compatibility/2006">
      <mc:Choice xmlns:a14="http://schemas.microsoft.com/office/drawing/2010/main" Requires="a14">
        <xdr:graphicFrame macro="">
          <xdr:nvGraphicFramePr>
            <xdr:cNvPr id="3" name="Belegart">
              <a:extLst>
                <a:ext uri="{FF2B5EF4-FFF2-40B4-BE49-F238E27FC236}">
                  <a16:creationId xmlns:a16="http://schemas.microsoft.com/office/drawing/2014/main" id="{4E79DC2A-6F52-5AFE-76DA-12BE1185782E}"/>
                </a:ext>
              </a:extLst>
            </xdr:cNvPr>
            <xdr:cNvGraphicFramePr/>
          </xdr:nvGraphicFramePr>
          <xdr:xfrm>
            <a:off x="0" y="0"/>
            <a:ext cx="0" cy="0"/>
          </xdr:xfrm>
          <a:graphic>
            <a:graphicData uri="http://schemas.microsoft.com/office/drawing/2010/slicer">
              <sle:slicer xmlns:sle="http://schemas.microsoft.com/office/drawing/2010/slicer" name="Belegart"/>
            </a:graphicData>
          </a:graphic>
        </xdr:graphicFrame>
      </mc:Choice>
      <mc:Fallback>
        <xdr:sp macro="" textlink="">
          <xdr:nvSpPr>
            <xdr:cNvPr id="0" name=""/>
            <xdr:cNvSpPr>
              <a:spLocks noTextEdit="1"/>
            </xdr:cNvSpPr>
          </xdr:nvSpPr>
          <xdr:spPr>
            <a:xfrm>
              <a:off x="2345872" y="1585232"/>
              <a:ext cx="1755321" cy="1034144"/>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4</xdr:col>
      <xdr:colOff>822779</xdr:colOff>
      <xdr:row>7</xdr:row>
      <xdr:rowOff>160111</xdr:rowOff>
    </xdr:from>
    <xdr:to>
      <xdr:col>7</xdr:col>
      <xdr:colOff>183697</xdr:colOff>
      <xdr:row>13</xdr:row>
      <xdr:rowOff>19050</xdr:rowOff>
    </xdr:to>
    <mc:AlternateContent xmlns:mc="http://schemas.openxmlformats.org/markup-compatibility/2006">
      <mc:Choice xmlns:a14="http://schemas.microsoft.com/office/drawing/2010/main" Requires="a14">
        <xdr:graphicFrame macro="">
          <xdr:nvGraphicFramePr>
            <xdr:cNvPr id="4" name="Region">
              <a:extLst>
                <a:ext uri="{FF2B5EF4-FFF2-40B4-BE49-F238E27FC236}">
                  <a16:creationId xmlns:a16="http://schemas.microsoft.com/office/drawing/2014/main" id="{198A188B-98A3-B3C1-F20B-21D7C05F1046}"/>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4461329" y="1598386"/>
              <a:ext cx="1827893" cy="1001939"/>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8</xdr:col>
      <xdr:colOff>704850</xdr:colOff>
      <xdr:row>10</xdr:row>
      <xdr:rowOff>95251</xdr:rowOff>
    </xdr:from>
    <xdr:to>
      <xdr:col>21</xdr:col>
      <xdr:colOff>512947</xdr:colOff>
      <xdr:row>29</xdr:row>
      <xdr:rowOff>170077</xdr:rowOff>
    </xdr:to>
    <xdr:pic>
      <xdr:nvPicPr>
        <xdr:cNvPr id="5" name="Grafik 4">
          <a:extLst>
            <a:ext uri="{FF2B5EF4-FFF2-40B4-BE49-F238E27FC236}">
              <a16:creationId xmlns:a16="http://schemas.microsoft.com/office/drawing/2014/main" id="{3BDF6D91-ABAA-1BE7-4759-703DB7511165}"/>
            </a:ext>
          </a:extLst>
        </xdr:cNvPr>
        <xdr:cNvPicPr>
          <a:picLocks noChangeAspect="1"/>
        </xdr:cNvPicPr>
      </xdr:nvPicPr>
      <xdr:blipFill>
        <a:blip xmlns:r="http://schemas.openxmlformats.org/officeDocument/2006/relationships" r:embed="rId1"/>
        <a:stretch>
          <a:fillRect/>
        </a:stretch>
      </xdr:blipFill>
      <xdr:spPr>
        <a:xfrm>
          <a:off x="7572375" y="2105026"/>
          <a:ext cx="9714097" cy="3694326"/>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Martin Weiß" refreshedDate="45404.859396874999" backgroundQuery="1" createdVersion="3" refreshedVersion="8" minRefreshableVersion="3" recordCount="0" tupleCache="1" supportSubquery="1" supportAdvancedDrill="1" xr:uid="{7A7D761F-565D-4F6B-85C3-C2D71F8A655E}">
  <cacheSource type="external" connectionId="1"/>
  <cacheFields count="4">
    <cacheField name="[Measures].[MeasuresLevel]" caption="MeasuresLevel" numFmtId="0">
      <sharedItems count="1">
        <s v="[Measures].[Umsatz]" c="Umsatz"/>
      </sharedItems>
    </cacheField>
    <cacheField name="[tbl_Artikel].[Bezeichnung].[Bezeichnung]" caption="Bezeichnung" numFmtId="0" hierarchy="2" level="1">
      <sharedItems count="9">
        <s v="[tbl_Artikel].[Bezeichnung].&amp;[Carbonic]" c="Carbonic"/>
        <s v="[tbl_Artikel].[Bezeichnung].&amp;[Blue Arrow]" c="Blue Arrow"/>
        <s v="[tbl_Artikel].[Bezeichnung].&amp;[Metro]" c="Metro"/>
        <s v="[tbl_Artikel].[Bezeichnung].&amp;[Tango]" c="Tango"/>
        <s v="[tbl_Artikel].[Bezeichnung].&amp;[Black Mambo]" c="Black Mambo"/>
        <s v="[tbl_Artikel].[Bezeichnung].&amp;[Superior]" c="Superior"/>
        <s v="[tbl_Artikel].[Bezeichnung].&amp;[Phoenix]" c="Phoenix"/>
        <s v="[tbl_Artikel].[Bezeichnung].&amp;[Iconic]" c="Iconic"/>
        <s v="[tbl_Artikel].[Bezeichnung].&amp;[Chromo]" c="Chromo"/>
      </sharedItems>
    </cacheField>
    <cacheField name="[tbl_Vertrieb].[Region].[Region]" caption="Region" numFmtId="0" hierarchy="19" level="1">
      <sharedItems count="4">
        <s v="[tbl_Vertrieb].[Region].&amp;[Ost]" c="Ost"/>
        <s v="[tbl_Vertrieb].[Region].&amp;[Nord]" c="Nord"/>
        <s v="[tbl_Vertrieb].[Region].&amp;[Süd]" c="Süd"/>
        <s v="[tbl_Vertrieb].[Region].&amp;[West]" c="West"/>
      </sharedItems>
    </cacheField>
    <cacheField name="[tbl_Rechnungen].[Belegart].[Belegart]" caption="Belegart" numFmtId="0" hierarchy="11" level="1">
      <sharedItems count="1">
        <s v="[tbl_Rechnungen].[Belegart].&amp;[Leasing]" c="Leasing"/>
      </sharedItems>
    </cacheField>
  </cacheFields>
  <cacheHierarchies count="26">
    <cacheHierarchy uniqueName="[Measures]" caption="Measures" attribute="1" keyAttribute="1" defaultMemberUniqueName="[Measures].[__No measures defined]" dimensionUniqueName="[Measures]" displayFolder="" measures="1" count="1" memberValueDatatype="130" unbalanced="0">
      <fieldsUsage count="1">
        <fieldUsage x="0"/>
      </fieldsUsage>
    </cacheHierarchy>
    <cacheHierarchy uniqueName="[tbl_Artikel].[Artikel]" caption="Artikel" attribute="1" defaultMemberUniqueName="[tbl_Artikel].[Artikel].[All]" allUniqueName="[tbl_Artikel].[Artikel].[All]" dimensionUniqueName="[tbl_Artikel]" displayFolder="" count="2" memberValueDatatype="130" unbalanced="0"/>
    <cacheHierarchy uniqueName="[tbl_Artikel].[Bezeichnung]" caption="Bezeichnung" attribute="1" defaultMemberUniqueName="[tbl_Artikel].[Bezeichnung].[All]" allUniqueName="[tbl_Artikel].[Bezeichnung].[All]" allCaption="All" dimensionUniqueName="[tbl_Artikel]" displayFolder="" count="2" memberValueDatatype="130" unbalanced="0">
      <fieldsUsage count="2">
        <fieldUsage x="-1"/>
        <fieldUsage x="1"/>
      </fieldsUsage>
    </cacheHierarchy>
    <cacheHierarchy uniqueName="[tbl_Artikel].[Listenpreis]" caption="Listenpreis" attribute="1" defaultMemberUniqueName="[tbl_Artikel].[Listenpreis].[All]" allUniqueName="[tbl_Artikel].[Listenpreis].[All]" dimensionUniqueName="[tbl_Artikel]" displayFolder="" count="2" memberValueDatatype="20" unbalanced="0"/>
    <cacheHierarchy uniqueName="[tbl_Kunden].[Kundennr]" caption="Kundennr" attribute="1" defaultMemberUniqueName="[tbl_Kunden].[Kundennr].[All]" allUniqueName="[tbl_Kunden].[Kundennr].[All]" dimensionUniqueName="[tbl_Kunden]" displayFolder="" count="2" memberValueDatatype="20" unbalanced="0"/>
    <cacheHierarchy uniqueName="[tbl_Kunden].[Name]" caption="Name" attribute="1" defaultMemberUniqueName="[tbl_Kunden].[Name].[All]" allUniqueName="[tbl_Kunden].[Name].[All]" dimensionUniqueName="[tbl_Kunden]" displayFolder="" count="2" memberValueDatatype="130" unbalanced="0"/>
    <cacheHierarchy uniqueName="[tbl_Kunden].[Straße]" caption="Straße" attribute="1" defaultMemberUniqueName="[tbl_Kunden].[Straße].[All]" allUniqueName="[tbl_Kunden].[Straße].[All]" dimensionUniqueName="[tbl_Kunden]" displayFolder="" count="2" memberValueDatatype="130" unbalanced="0"/>
    <cacheHierarchy uniqueName="[tbl_Kunden].[PLZ]" caption="PLZ" attribute="1" defaultMemberUniqueName="[tbl_Kunden].[PLZ].[All]" allUniqueName="[tbl_Kunden].[PLZ].[All]" dimensionUniqueName="[tbl_Kunden]" displayFolder="" count="2" memberValueDatatype="130" unbalanced="0"/>
    <cacheHierarchy uniqueName="[tbl_Kunden].[Ort]" caption="Ort" attribute="1" defaultMemberUniqueName="[tbl_Kunden].[Ort].[All]" allUniqueName="[tbl_Kunden].[Ort].[All]" dimensionUniqueName="[tbl_Kunden]" displayFolder="" count="2" memberValueDatatype="130" unbalanced="0"/>
    <cacheHierarchy uniqueName="[tbl_Rechnungen].[Rechnung]" caption="Rechnung" attribute="1" defaultMemberUniqueName="[tbl_Rechnungen].[Rechnung].[All]" allUniqueName="[tbl_Rechnungen].[Rechnung].[All]" dimensionUniqueName="[tbl_Rechnungen]" displayFolder="" count="2" memberValueDatatype="130" unbalanced="0"/>
    <cacheHierarchy uniqueName="[tbl_Rechnungen].[ReDatum]" caption="ReDatum" attribute="1" time="1" defaultMemberUniqueName="[tbl_Rechnungen].[ReDatum].[All]" allUniqueName="[tbl_Rechnungen].[ReDatum].[All]" dimensionUniqueName="[tbl_Rechnungen]" displayFolder="" count="2" memberValueDatatype="7" unbalanced="0"/>
    <cacheHierarchy uniqueName="[tbl_Rechnungen].[Belegart]" caption="Belegart" attribute="1" defaultMemberUniqueName="[tbl_Rechnungen].[Belegart].[All]" allUniqueName="[tbl_Rechnungen].[Belegart].[All]" allCaption="All" dimensionUniqueName="[tbl_Rechnungen]" displayFolder="" count="2" memberValueDatatype="130" unbalanced="0">
      <fieldsUsage count="2">
        <fieldUsage x="-1"/>
        <fieldUsage x="3"/>
      </fieldsUsage>
    </cacheHierarchy>
    <cacheHierarchy uniqueName="[tbl_Rechnungen].[Kundennr]" caption="Kundennr" attribute="1" defaultMemberUniqueName="[tbl_Rechnungen].[Kundennr].[All]" allUniqueName="[tbl_Rechnungen].[Kundennr].[All]" dimensionUniqueName="[tbl_Rechnungen]" displayFolder="" count="2" memberValueDatatype="20" unbalanced="0"/>
    <cacheHierarchy uniqueName="[tbl_Rechnungen].[Artikel]" caption="Artikel" attribute="1" defaultMemberUniqueName="[tbl_Rechnungen].[Artikel].[All]" allUniqueName="[tbl_Rechnungen].[Artikel].[All]" dimensionUniqueName="[tbl_Rechnungen]" displayFolder="" count="2" memberValueDatatype="130" unbalanced="0"/>
    <cacheHierarchy uniqueName="[tbl_Rechnungen].[Menge]" caption="Menge" attribute="1" defaultMemberUniqueName="[tbl_Rechnungen].[Menge].[All]" allUniqueName="[tbl_Rechnungen].[Menge].[All]" dimensionUniqueName="[tbl_Rechnungen]" displayFolder="" count="2" memberValueDatatype="20" unbalanced="0"/>
    <cacheHierarchy uniqueName="[tbl_Rechnungen].[Einzelpreis]" caption="Einzelpreis" attribute="1" defaultMemberUniqueName="[tbl_Rechnungen].[Einzelpreis].[All]" allUniqueName="[tbl_Rechnungen].[Einzelpreis].[All]" dimensionUniqueName="[tbl_Rechnungen]" displayFolder="" count="2" memberValueDatatype="20" unbalanced="0"/>
    <cacheHierarchy uniqueName="[tbl_Rechnungen].[VID]" caption="VID" attribute="1" defaultMemberUniqueName="[tbl_Rechnungen].[VID].[All]" allUniqueName="[tbl_Rechnungen].[VID].[All]" dimensionUniqueName="[tbl_Rechnungen]" displayFolder="" count="2" memberValueDatatype="20" unbalanced="0"/>
    <cacheHierarchy uniqueName="[tbl_Vertrieb].[VID]" caption="VID" attribute="1" defaultMemberUniqueName="[tbl_Vertrieb].[VID].[All]" allUniqueName="[tbl_Vertrieb].[VID].[All]" dimensionUniqueName="[tbl_Vertrieb]" displayFolder="" count="2" memberValueDatatype="20" unbalanced="0"/>
    <cacheHierarchy uniqueName="[tbl_Vertrieb].[Verkäufer]" caption="Verkäufer" attribute="1" defaultMemberUniqueName="[tbl_Vertrieb].[Verkäufer].[All]" allUniqueName="[tbl_Vertrieb].[Verkäufer].[All]" dimensionUniqueName="[tbl_Vertrieb]" displayFolder="" count="2" memberValueDatatype="130" unbalanced="0"/>
    <cacheHierarchy uniqueName="[tbl_Vertrieb].[Region]" caption="Region" attribute="1" defaultMemberUniqueName="[tbl_Vertrieb].[Region].[All]" allUniqueName="[tbl_Vertrieb].[Region].[All]" allCaption="All" dimensionUniqueName="[tbl_Vertrieb]" displayFolder="" count="2" memberValueDatatype="130" unbalanced="0">
      <fieldsUsage count="2">
        <fieldUsage x="-1"/>
        <fieldUsage x="2"/>
      </fieldsUsage>
    </cacheHierarchy>
    <cacheHierarchy uniqueName="[Measures].[Umsatz]" caption="Umsatz" measure="1" displayFolder="" measureGroup="tbl_Rechnungen" count="0"/>
    <cacheHierarchy uniqueName="[Measures].[__XL_Count tbl_Rechnungen]" caption="__XL_Count tbl_Rechnungen" measure="1" displayFolder="" measureGroup="tbl_Rechnungen" count="0" hidden="1"/>
    <cacheHierarchy uniqueName="[Measures].[__XL_Count tbl_Vertrieb]" caption="__XL_Count tbl_Vertrieb" measure="1" displayFolder="" measureGroup="tbl_Vertrieb" count="0" hidden="1"/>
    <cacheHierarchy uniqueName="[Measures].[__XL_Count tbl_Artikel]" caption="__XL_Count tbl_Artikel" measure="1" displayFolder="" measureGroup="tbl_Artikel" count="0" hidden="1"/>
    <cacheHierarchy uniqueName="[Measures].[__XL_Count tbl_Kunden]" caption="__XL_Count tbl_Kunden" measure="1" displayFolder="" measureGroup="tbl_Kunden" count="0" hidden="1"/>
    <cacheHierarchy uniqueName="[Measures].[__No measures defined]" caption="__No measures defined" measure="1" displayFolder="" count="0" hidden="1"/>
  </cacheHierarchies>
  <kpis count="0"/>
  <tupleCache>
    <entries count="66">
      <n v="193105" in="0">
        <tpls c="3">
          <tpl fld="0" item="0"/>
          <tpl fld="1" item="3"/>
          <tpl hier="19" item="4294967295"/>
        </tpls>
      </n>
      <n v="217436" in="0">
        <tpls c="3">
          <tpl fld="0" item="0"/>
          <tpl fld="1" item="6"/>
          <tpl hier="19" item="4294967295"/>
        </tpls>
      </n>
      <n v="34181" in="0">
        <tpls c="3">
          <tpl fld="0" item="0"/>
          <tpl fld="1" item="3"/>
          <tpl fld="2" item="0"/>
        </tpls>
      </n>
      <n v="228876" in="0">
        <tpls c="3">
          <tpl fld="0" item="0"/>
          <tpl fld="1" item="1"/>
          <tpl hier="19" item="4294967295"/>
        </tpls>
      </n>
      <n v="38960" in="0">
        <tpls c="3">
          <tpl fld="0" item="0"/>
          <tpl fld="1" item="4"/>
          <tpl fld="2" item="0"/>
        </tpls>
      </n>
      <n v="82490" in="0">
        <tpls c="3">
          <tpl fld="0" item="0"/>
          <tpl fld="1" item="7"/>
          <tpl fld="2" item="1"/>
        </tpls>
      </n>
      <n v="212620" in="0">
        <tpls c="3">
          <tpl fld="0" item="0"/>
          <tpl fld="1" item="4"/>
          <tpl hier="19" item="4294967295"/>
        </tpls>
      </n>
      <n v="75768" in="0">
        <tpls c="3">
          <tpl fld="0" item="0"/>
          <tpl fld="1" item="5"/>
          <tpl fld="2" item="1"/>
        </tpls>
      </n>
      <n v="42776" in="0">
        <tpls c="3">
          <tpl fld="0" item="0"/>
          <tpl fld="1" item="0"/>
          <tpl fld="2" item="0"/>
        </tpls>
      </n>
      <n v="48320" in="0">
        <tpls c="3">
          <tpl fld="0" item="0"/>
          <tpl fld="1" item="4"/>
          <tpl fld="2" item="1"/>
        </tpls>
      </n>
      <n v="139059" in="0">
        <tpls c="3">
          <tpl fld="0" item="0"/>
          <tpl fld="1" item="8"/>
          <tpl fld="2" item="0"/>
        </tpls>
      </n>
      <n v="338919" in="0">
        <tpls c="3">
          <tpl fld="0" item="0"/>
          <tpl fld="1" item="7"/>
          <tpl hier="19" item="4294967295"/>
        </tpls>
      </n>
      <n v="60545" in="0">
        <tpls c="3">
          <tpl fld="0" item="0"/>
          <tpl fld="1" item="6"/>
          <tpl fld="2" item="2"/>
        </tpls>
      </n>
      <n v="34215" in="0">
        <tpls c="3">
          <tpl fld="0" item="0"/>
          <tpl fld="1" item="3"/>
          <tpl fld="2" item="1"/>
        </tpls>
      </n>
      <n v="2359804" in="0">
        <tpls c="3">
          <tpl fld="0" item="0"/>
          <tpl hier="2" item="4294967295"/>
          <tpl hier="19" item="4294967295"/>
        </tpls>
      </n>
      <n v="42559" in="0">
        <tpls c="3">
          <tpl fld="0" item="0"/>
          <tpl fld="1" item="5"/>
          <tpl fld="2" item="2"/>
        </tpls>
      </n>
      <n v="89232" in="0">
        <tpls c="3">
          <tpl fld="0" item="0"/>
          <tpl fld="1" item="5"/>
          <tpl fld="2" item="0"/>
        </tpls>
      </n>
      <n v="295416" in="0">
        <tpls c="3">
          <tpl fld="0" item="0"/>
          <tpl fld="1" item="5"/>
          <tpl hier="19" item="4294967295"/>
        </tpls>
      </n>
      <n v="252223" in="0">
        <tpls c="3">
          <tpl fld="0" item="0"/>
          <tpl fld="1" item="2"/>
          <tpl hier="19" item="4294967295"/>
        </tpls>
      </n>
      <n v="183872" in="0">
        <tpls c="3">
          <tpl fld="0" item="0"/>
          <tpl fld="1" item="0"/>
          <tpl hier="19" item="4294967295"/>
        </tpls>
      </n>
      <n v="38065" in="0">
        <tpls c="3">
          <tpl fld="0" item="0"/>
          <tpl fld="1" item="6"/>
          <tpl fld="2" item="1"/>
        </tpls>
      </n>
      <n v="58976" in="0">
        <tpls c="3">
          <tpl fld="0" item="0"/>
          <tpl fld="1" item="6"/>
          <tpl fld="2" item="0"/>
        </tpls>
      </n>
      <n v="99647" in="0">
        <tpls c="3">
          <tpl fld="0" item="0"/>
          <tpl fld="1" item="7"/>
          <tpl fld="2" item="0"/>
        </tpls>
      </n>
      <n v="74643" in="0">
        <tpls c="3">
          <tpl fld="0" item="0"/>
          <tpl fld="1" item="7"/>
          <tpl fld="2" item="2"/>
        </tpls>
      </n>
      <n v="59853" in="0">
        <tpls c="3">
          <tpl fld="0" item="0"/>
          <tpl fld="1" item="2"/>
          <tpl fld="2" item="0"/>
        </tpls>
      </n>
      <n v="55512" in="0">
        <tpls c="3">
          <tpl fld="0" item="0"/>
          <tpl fld="1" item="1"/>
          <tpl fld="2" item="0"/>
        </tpls>
      </n>
      <n v="618196" in="0">
        <tpls c="3">
          <tpl fld="0" item="0"/>
          <tpl hier="2" item="4294967295"/>
          <tpl fld="2" item="0"/>
        </tpls>
      </n>
      <n v="124533" in="0">
        <tpls c="3">
          <tpl fld="0" item="0"/>
          <tpl fld="1" item="8"/>
          <tpl fld="2" item="2"/>
        </tpls>
      </n>
      <n v="437337" in="0">
        <tpls c="3">
          <tpl fld="0" item="0"/>
          <tpl fld="1" item="8"/>
          <tpl hier="19" item="4294967295"/>
        </tpls>
      </n>
      <n v="85851" in="0">
        <tpls c="3">
          <tpl fld="0" item="0"/>
          <tpl fld="1" item="8"/>
          <tpl fld="2" item="1"/>
        </tpls>
      </n>
      <n v="34718" in="0">
        <tpls c="3">
          <tpl fld="0" item="0"/>
          <tpl fld="1" item="2"/>
          <tpl fld="2" item="1"/>
        </tpls>
      </n>
      <n v="47192" in="0">
        <tpls c="3">
          <tpl fld="0" item="0"/>
          <tpl fld="1" item="0"/>
          <tpl fld="2" item="1"/>
        </tpls>
      </n>
      <n v="515283" in="0">
        <tpls c="3">
          <tpl fld="0" item="0"/>
          <tpl hier="2" item="4294967295"/>
          <tpl fld="2" item="1"/>
        </tpls>
      </n>
      <n v="68664" in="0">
        <tpls c="3">
          <tpl fld="0" item="0"/>
          <tpl fld="1" item="1"/>
          <tpl fld="2" item="1"/>
        </tpls>
      </n>
      <n v="70120" in="0">
        <tpls c="3">
          <tpl fld="0" item="0"/>
          <tpl fld="1" item="4"/>
          <tpl fld="2" item="2"/>
        </tpls>
      </n>
      <n v="60068" in="0">
        <tpls c="3">
          <tpl fld="0" item="0"/>
          <tpl fld="1" item="3"/>
          <tpl fld="2" item="2"/>
        </tpls>
      </n>
      <n v="86265" in="0">
        <tpls c="3">
          <tpl fld="0" item="0"/>
          <tpl fld="1" item="2"/>
          <tpl fld="2" item="2"/>
        </tpls>
      </n>
      <n v="605141" in="0">
        <tpls c="3">
          <tpl fld="0" item="0"/>
          <tpl hier="2" item="4294967295"/>
          <tpl fld="2" item="2"/>
        </tpls>
      </n>
      <n v="47912" in="0">
        <tpls c="3">
          <tpl fld="0" item="0"/>
          <tpl fld="1" item="0"/>
          <tpl fld="2" item="2"/>
        </tpls>
      </n>
      <n v="38496" in="0">
        <tpls c="3">
          <tpl fld="0" item="0"/>
          <tpl fld="1" item="1"/>
          <tpl fld="2" item="2"/>
        </tpls>
      </n>
      <n v="45992" in="0">
        <tpls c="3">
          <tpl fld="0" item="0"/>
          <tpl fld="1" item="0"/>
          <tpl fld="2" item="3"/>
        </tpls>
      </n>
      <n v="71387" in="0">
        <tpls c="3">
          <tpl fld="0" item="0"/>
          <tpl fld="1" item="2"/>
          <tpl fld="2" item="3"/>
        </tpls>
      </n>
      <n v="55220" in="0">
        <tpls c="3">
          <tpl fld="0" item="0"/>
          <tpl fld="1" item="4"/>
          <tpl fld="2" item="3"/>
        </tpls>
      </n>
      <n v="64641" in="0">
        <tpls c="3">
          <tpl fld="0" item="0"/>
          <tpl fld="1" item="3"/>
          <tpl fld="2" item="3"/>
        </tpls>
      </n>
      <n v="59850" in="0">
        <tpls c="3">
          <tpl fld="0" item="0"/>
          <tpl fld="1" item="6"/>
          <tpl fld="2" item="3"/>
        </tpls>
      </n>
      <n v="66204" in="0">
        <tpls c="3">
          <tpl fld="0" item="0"/>
          <tpl fld="1" item="1"/>
          <tpl fld="2" item="3"/>
        </tpls>
      </n>
      <n v="621184" in="0">
        <tpls c="3">
          <tpl fld="0" item="0"/>
          <tpl hier="2" item="4294967295"/>
          <tpl fld="2" item="3"/>
        </tpls>
      </n>
      <n v="87857" in="0">
        <tpls c="3">
          <tpl fld="0" item="0"/>
          <tpl fld="1" item="5"/>
          <tpl fld="2" item="3"/>
        </tpls>
      </n>
      <n v="82139" in="0">
        <tpls c="3">
          <tpl fld="0" item="0"/>
          <tpl fld="1" item="7"/>
          <tpl fld="2" item="3"/>
        </tpls>
      </n>
      <n v="87894" in="0">
        <tpls c="3">
          <tpl fld="0" item="0"/>
          <tpl fld="1" item="8"/>
          <tpl fld="2" item="3"/>
        </tpls>
      </n>
      <n v="295416" in="0">
        <tpls c="2">
          <tpl fld="0" item="0"/>
          <tpl fld="1" item="5"/>
        </tpls>
      </n>
      <n v="338919" in="0">
        <tpls c="2">
          <tpl fld="0" item="0"/>
          <tpl fld="1" item="7"/>
        </tpls>
      </n>
      <n v="437337" in="0">
        <tpls c="2">
          <tpl fld="0" item="0"/>
          <tpl fld="1" item="8"/>
        </tpls>
      </n>
      <n v="252223" in="0">
        <tpls c="2">
          <tpl fld="0" item="0"/>
          <tpl fld="1" item="2"/>
        </tpls>
      </n>
      <n v="193105" in="0">
        <tpls c="2">
          <tpl fld="0" item="0"/>
          <tpl fld="1" item="3"/>
        </tpls>
      </n>
      <n v="212620" in="0">
        <tpls c="2">
          <tpl fld="0" item="0"/>
          <tpl fld="1" item="4"/>
        </tpls>
      </n>
      <n v="228876" in="0">
        <tpls c="2">
          <tpl fld="0" item="0"/>
          <tpl fld="1" item="1"/>
        </tpls>
      </n>
      <n v="217436" in="0">
        <tpls c="2">
          <tpl fld="0" item="0"/>
          <tpl fld="1" item="6"/>
        </tpls>
      </n>
      <n v="2359804" in="0">
        <tpls c="1">
          <tpl fld="0" item="0"/>
        </tpls>
      </n>
      <n v="55512" in="0">
        <tpls c="4">
          <tpl fld="0" item="0"/>
          <tpl hier="2" item="3"/>
          <tpl hier="11" item="2"/>
          <tpl hier="19" item="4"/>
        </tpls>
      </n>
      <n v="38960" in="0">
        <tpls c="4">
          <tpl fld="0" item="0"/>
          <tpl hier="2" item="5"/>
          <tpl hier="11" item="2"/>
          <tpl hier="19" item="4"/>
        </tpls>
      </n>
      <n v="25400" in="0">
        <tpls c="4">
          <tpl fld="0" item="0"/>
          <tpl hier="2" item="5"/>
          <tpl hier="11" item="6"/>
          <tpl hier="19" item="4"/>
        </tpls>
      </n>
      <n v="42090" in="0">
        <tpls c="4">
          <tpl fld="0" item="0"/>
          <tpl hier="2" item="5"/>
          <tpl hier="11" item="6"/>
          <tpl hier="19" item="7"/>
        </tpls>
      </n>
      <n v="11320" in="0">
        <tpls c="4">
          <tpl fld="0" item="0"/>
          <tpl hier="2" item="5"/>
          <tpl hier="11" item="6"/>
          <tpl hier="19" item="8"/>
        </tpls>
      </n>
      <n v="29973" in="0">
        <tpls c="4">
          <tpl fld="0" item="0"/>
          <tpl hier="2" item="9"/>
          <tpl hier="11" item="6"/>
          <tpl hier="19" item="8"/>
        </tpls>
      </n>
      <n v="141167" in="0">
        <tpls c="4">
          <tpl fld="0" item="0"/>
          <tpl hier="2" item="10"/>
          <tpl hier="11" item="6"/>
          <tpl hier="19" item="8"/>
        </tpls>
      </n>
    </entries>
    <sets count="11">
      <set count="10" maxRank="1" setDefinition="[tbl_Artikel].[Bezeichnung].[All].children">
        <tpls c="1">
          <tpl fld="1" item="4"/>
        </tpls>
      </set>
      <set count="10" maxRank="8" setDefinition="[tbl_Artikel].[Bezeichnung].[All].children" sortType="descending">
        <tpls c="1">
          <tpl fld="1" item="8"/>
        </tpls>
        <tpls c="1">
          <tpl fld="1" item="7"/>
        </tpls>
        <tpls c="1">
          <tpl fld="1" item="5"/>
        </tpls>
        <tpls c="1">
          <tpl fld="1" item="2"/>
        </tpls>
        <tpls c="1">
          <tpl fld="1" item="1"/>
        </tpls>
        <tpls c="1">
          <tpl fld="1" item="6"/>
        </tpls>
        <tpls c="1">
          <tpl fld="1" item="4"/>
        </tpls>
        <tpls c="1">
          <tpl fld="1" item="3"/>
        </tpls>
        <sortByTuple c="1">
          <tpl fld="0" item="0"/>
        </sortByTuple>
      </set>
      <set count="1" maxRank="1" setDefinition="{[tbl_Rechnungen].[Belegart].[All]}">
        <tpls c="1">
          <tpl hier="11" item="4294967295"/>
        </tpls>
      </set>
      <set count="1" maxRank="1" setDefinition="{[tbl_Artikel].[Bezeichnung].&amp;[Blue Arrow]}">
        <tpls c="1">
          <tpl fld="1" item="1"/>
        </tpls>
      </set>
      <set count="1" maxRank="1" setDefinition="{[tbl_Vertrieb].[Region].&amp;[Ost]}">
        <tpls c="1">
          <tpl fld="2" item="0"/>
        </tpls>
      </set>
      <set count="1" maxRank="1" setDefinition="{[tbl_Artikel].[Bezeichnung].&amp;[Black Mambo]}">
        <tpls c="1">
          <tpl fld="1" item="4"/>
        </tpls>
      </set>
      <set count="1" maxRank="1" setDefinition="{[tbl_Rechnungen].[Belegart].&amp;[Leasing]}">
        <tpls c="1">
          <tpl fld="3" item="0"/>
        </tpls>
      </set>
      <set count="1" maxRank="1" setDefinition="{[tbl_Vertrieb].[Region].&amp;[Süd]}">
        <tpls c="1">
          <tpl fld="2" item="2"/>
        </tpls>
      </set>
      <set count="1" maxRank="1" setDefinition="{[tbl_Vertrieb].[Region].&amp;[West]}">
        <tpls c="1">
          <tpl fld="2" item="3"/>
        </tpls>
      </set>
      <set count="1" maxRank="1" setDefinition="{[tbl_Artikel].[Bezeichnung].&amp;[Iconic]}">
        <tpls c="1">
          <tpl fld="1" item="7"/>
        </tpls>
      </set>
      <set count="5" maxRank="1" setDefinition="{[tbl_Artikel].[Bezeichnung].&amp;[Black Mambo],[tbl_Artikel].[Bezeichnung].&amp;[Blue Arrow],[tbl_Artikel].[Bezeichnung].&amp;[Carbonic],[tbl_Artikel].[Bezeichnung].&amp;[Chromo],[tbl_Artikel].[Bezeichnung].&amp;[Iconic]}">
        <tpls c="1">
          <tpl fld="1" item="4"/>
        </tpls>
      </set>
    </sets>
    <queryCache count="27">
      <query mdx="Umsatz">
        <tpls c="1">
          <tpl fld="0" item="0"/>
        </tpls>
      </query>
      <query mdx="[Measures].[Umsatz]">
        <tpls c="1">
          <tpl fld="0" item="0"/>
        </tpls>
      </query>
      <query mdx="[tbl_Artikel].[Bezeichnung].&amp;[Carbonic]">
        <tpls c="1">
          <tpl fld="1" item="0"/>
        </tpls>
      </query>
      <query mdx="[tbl_Artikel].[Bezeichnung].[All]">
        <tpls c="1">
          <tpl hier="2" item="4294967295"/>
        </tpls>
      </query>
      <query mdx="[tbl_Artikel].[Bezeichnung].&amp;[Blue Arrow]">
        <tpls c="1">
          <tpl fld="1" item="1"/>
        </tpls>
      </query>
      <query mdx="[tbl_Artikel].[Bezeichnung].&amp;[Metro]">
        <tpls c="1">
          <tpl fld="1" item="2"/>
        </tpls>
      </query>
      <query mdx="[tbl_Artikel].[Bezeichnung].&amp;[Tango]">
        <tpls c="1">
          <tpl fld="1" item="3"/>
        </tpls>
      </query>
      <query mdx="[tbl_Artikel].[Bezeichnung].&amp;[Black Mambo]">
        <tpls c="1">
          <tpl fld="1" item="4"/>
        </tpls>
      </query>
      <query mdx="[tbl_Artikel].[Bezeichnung].&amp;[Superior]">
        <tpls c="1">
          <tpl fld="1" item="5"/>
        </tpls>
      </query>
      <query mdx="[tbl_Vertrieb].[Region].[All]">
        <tpls c="1">
          <tpl hier="19" item="4294967295"/>
        </tpls>
      </query>
      <query mdx="[tbl_Artikel].[Bezeichnung].&amp;[Phoenix]">
        <tpls c="1">
          <tpl fld="1" item="6"/>
        </tpls>
      </query>
      <query mdx="[tbl_Artikel].[Bezeichnung].&amp;[Iconic]">
        <tpls c="1">
          <tpl fld="1" item="7"/>
        </tpls>
      </query>
      <query mdx="[tbl_Vertrieb].[Region].&amp;[Ost]">
        <tpls c="1">
          <tpl fld="2" item="0"/>
        </tpls>
      </query>
      <query mdx="[tbl_Artikel].[Bezeichnung].&amp;[Chromo]">
        <tpls c="1">
          <tpl fld="1" item="8"/>
        </tpls>
      </query>
      <query mdx="[tbl_Vertrieb].[Region].&amp;[Nord]">
        <tpls c="1">
          <tpl fld="2" item="1"/>
        </tpls>
      </query>
      <query mdx="[tbl_Vertrieb].[Region].&amp;[Süd]">
        <tpls c="1">
          <tpl fld="2" item="2"/>
        </tpls>
      </query>
      <query mdx="[Black Mambo]">
        <tpls c="1">
          <tpl fld="1" item="4"/>
        </tpls>
      </query>
      <query mdx="West">
        <tpls c="1">
          <tpl fld="2" item="3"/>
        </tpls>
      </query>
      <query mdx="Nord">
        <tpls c="1">
          <tpl fld="2" item="1"/>
        </tpls>
      </query>
      <query mdx="Black Mambo"/>
      <query mdx=""/>
      <query mdx="[tbl_Artikel].[Bezeichnung].[All].[Black Mambo]">
        <tpls c="1">
          <tpl fld="1" item="4"/>
        </tpls>
      </query>
      <query mdx="[tbl_Vertrieb].[Region].[All].[Nord]">
        <tpls c="1">
          <tpl fld="2" item="1"/>
        </tpls>
      </query>
      <query mdx="Süd"/>
      <query mdx="Ost">
        <tpls c="1">
          <tpl fld="2" item="0"/>
        </tpls>
      </query>
      <query mdx="[Süd]">
        <tpls c="1">
          <tpl fld="2" item="2"/>
        </tpls>
      </query>
      <query mdx="[Nord]">
        <tpls c="1">
          <tpl fld="2" item="1"/>
        </tpls>
      </query>
    </queryCache>
    <serverFormats count="1">
      <serverFormat format="#,0 &quot;€&quot;;-#,0 &quot;€&quot;;#,0 &quot;€&quot;"/>
    </serverFormats>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tin Weiß" refreshedDate="45405.365935879629" backgroundQuery="1" createdVersion="8" refreshedVersion="8" minRefreshableVersion="3" recordCount="0" supportSubquery="1" supportAdvancedDrill="1" xr:uid="{7E8CE430-271E-4FF7-96DA-635464A1AF53}">
  <cacheSource type="external" connectionId="1"/>
  <cacheFields count="3">
    <cacheField name="[tbl_Artikel].[Bezeichnung].[Bezeichnung]" caption="Bezeichnung" numFmtId="0" hierarchy="1" level="1">
      <sharedItems count="9">
        <s v="Black Mambo"/>
        <s v="Blue Arrow"/>
        <s v="Carbonic"/>
        <s v="Chromo"/>
        <s v="Iconic"/>
        <s v="Metro"/>
        <s v="Phoenix"/>
        <s v="Superior"/>
        <s v="Tango"/>
      </sharedItems>
    </cacheField>
    <cacheField name="[tbl_Vertrieb].[Region].[Region]" caption="Region" numFmtId="0" hierarchy="18" level="1">
      <sharedItems count="4">
        <s v="Nord"/>
        <s v="Ost"/>
        <s v="Süd"/>
        <s v="West"/>
      </sharedItems>
    </cacheField>
    <cacheField name="[Measures].[Umsatz]" caption="Umsatz" numFmtId="0" hierarchy="19" level="32767"/>
  </cacheFields>
  <cacheHierarchies count="25">
    <cacheHierarchy uniqueName="[tbl_Artikel].[Artikel]" caption="Artikel" attribute="1" defaultMemberUniqueName="[tbl_Artikel].[Artikel].[All]" allUniqueName="[tbl_Artikel].[Artikel].[All]" dimensionUniqueName="[tbl_Artikel]" displayFolder="" count="0" memberValueDatatype="130" unbalanced="0"/>
    <cacheHierarchy uniqueName="[tbl_Artikel].[Bezeichnung]" caption="Bezeichnung" attribute="1" defaultMemberUniqueName="[tbl_Artikel].[Bezeichnung].[All]" allUniqueName="[tbl_Artikel].[Bezeichnung].[All]" dimensionUniqueName="[tbl_Artikel]" displayFolder="" count="2" memberValueDatatype="130" unbalanced="0">
      <fieldsUsage count="2">
        <fieldUsage x="-1"/>
        <fieldUsage x="0"/>
      </fieldsUsage>
    </cacheHierarchy>
    <cacheHierarchy uniqueName="[tbl_Artikel].[Listenpreis]" caption="Listenpreis" attribute="1" defaultMemberUniqueName="[tbl_Artikel].[Listenpreis].[All]" allUniqueName="[tbl_Artikel].[Listenpreis].[All]" dimensionUniqueName="[tbl_Artikel]" displayFolder="" count="0" memberValueDatatype="20" unbalanced="0"/>
    <cacheHierarchy uniqueName="[tbl_Kunden].[Kundennr]" caption="Kundennr" attribute="1" defaultMemberUniqueName="[tbl_Kunden].[Kundennr].[All]" allUniqueName="[tbl_Kunden].[Kundennr].[All]" dimensionUniqueName="[tbl_Kunden]" displayFolder="" count="0" memberValueDatatype="20" unbalanced="0"/>
    <cacheHierarchy uniqueName="[tbl_Kunden].[Name]" caption="Name" attribute="1" defaultMemberUniqueName="[tbl_Kunden].[Name].[All]" allUniqueName="[tbl_Kunden].[Name].[All]" dimensionUniqueName="[tbl_Kunden]" displayFolder="" count="0" memberValueDatatype="130" unbalanced="0"/>
    <cacheHierarchy uniqueName="[tbl_Kunden].[Straße]" caption="Straße" attribute="1" defaultMemberUniqueName="[tbl_Kunden].[Straße].[All]" allUniqueName="[tbl_Kunden].[Straße].[All]" dimensionUniqueName="[tbl_Kunden]" displayFolder="" count="0" memberValueDatatype="130" unbalanced="0"/>
    <cacheHierarchy uniqueName="[tbl_Kunden].[PLZ]" caption="PLZ" attribute="1" defaultMemberUniqueName="[tbl_Kunden].[PLZ].[All]" allUniqueName="[tbl_Kunden].[PLZ].[All]" dimensionUniqueName="[tbl_Kunden]" displayFolder="" count="0" memberValueDatatype="130" unbalanced="0"/>
    <cacheHierarchy uniqueName="[tbl_Kunden].[Ort]" caption="Ort" attribute="1" defaultMemberUniqueName="[tbl_Kunden].[Ort].[All]" allUniqueName="[tbl_Kunden].[Ort].[All]" dimensionUniqueName="[tbl_Kunden]" displayFolder="" count="0" memberValueDatatype="130" unbalanced="0"/>
    <cacheHierarchy uniqueName="[tbl_Rechnungen].[Rechnung]" caption="Rechnung" attribute="1" defaultMemberUniqueName="[tbl_Rechnungen].[Rechnung].[All]" allUniqueName="[tbl_Rechnungen].[Rechnung].[All]" dimensionUniqueName="[tbl_Rechnungen]" displayFolder="" count="0" memberValueDatatype="130" unbalanced="0"/>
    <cacheHierarchy uniqueName="[tbl_Rechnungen].[ReDatum]" caption="ReDatum" attribute="1" time="1" defaultMemberUniqueName="[tbl_Rechnungen].[ReDatum].[All]" allUniqueName="[tbl_Rechnungen].[ReDatum].[All]" dimensionUniqueName="[tbl_Rechnungen]" displayFolder="" count="0" memberValueDatatype="7" unbalanced="0"/>
    <cacheHierarchy uniqueName="[tbl_Rechnungen].[Belegart]" caption="Belegart" attribute="1" defaultMemberUniqueName="[tbl_Rechnungen].[Belegart].[All]" allUniqueName="[tbl_Rechnungen].[Belegart].[All]" dimensionUniqueName="[tbl_Rechnungen]" displayFolder="" count="0" memberValueDatatype="130" unbalanced="0"/>
    <cacheHierarchy uniqueName="[tbl_Rechnungen].[Kundennr]" caption="Kundennr" attribute="1" defaultMemberUniqueName="[tbl_Rechnungen].[Kundennr].[All]" allUniqueName="[tbl_Rechnungen].[Kundennr].[All]" dimensionUniqueName="[tbl_Rechnungen]" displayFolder="" count="0" memberValueDatatype="20" unbalanced="0"/>
    <cacheHierarchy uniqueName="[tbl_Rechnungen].[Artikel]" caption="Artikel" attribute="1" defaultMemberUniqueName="[tbl_Rechnungen].[Artikel].[All]" allUniqueName="[tbl_Rechnungen].[Artikel].[All]" dimensionUniqueName="[tbl_Rechnungen]" displayFolder="" count="0" memberValueDatatype="130" unbalanced="0"/>
    <cacheHierarchy uniqueName="[tbl_Rechnungen].[Menge]" caption="Menge" attribute="1" defaultMemberUniqueName="[tbl_Rechnungen].[Menge].[All]" allUniqueName="[tbl_Rechnungen].[Menge].[All]" dimensionUniqueName="[tbl_Rechnungen]" displayFolder="" count="0" memberValueDatatype="20" unbalanced="0"/>
    <cacheHierarchy uniqueName="[tbl_Rechnungen].[Einzelpreis]" caption="Einzelpreis" attribute="1" defaultMemberUniqueName="[tbl_Rechnungen].[Einzelpreis].[All]" allUniqueName="[tbl_Rechnungen].[Einzelpreis].[All]" dimensionUniqueName="[tbl_Rechnungen]" displayFolder="" count="0" memberValueDatatype="20" unbalanced="0"/>
    <cacheHierarchy uniqueName="[tbl_Rechnungen].[VID]" caption="VID" attribute="1" defaultMemberUniqueName="[tbl_Rechnungen].[VID].[All]" allUniqueName="[tbl_Rechnungen].[VID].[All]" dimensionUniqueName="[tbl_Rechnungen]" displayFolder="" count="0" memberValueDatatype="20" unbalanced="0"/>
    <cacheHierarchy uniqueName="[tbl_Vertrieb].[VID]" caption="VID" attribute="1" defaultMemberUniqueName="[tbl_Vertrieb].[VID].[All]" allUniqueName="[tbl_Vertrieb].[VID].[All]" dimensionUniqueName="[tbl_Vertrieb]" displayFolder="" count="0" memberValueDatatype="20" unbalanced="0"/>
    <cacheHierarchy uniqueName="[tbl_Vertrieb].[Verkäufer]" caption="Verkäufer" attribute="1" defaultMemberUniqueName="[tbl_Vertrieb].[Verkäufer].[All]" allUniqueName="[tbl_Vertrieb].[Verkäufer].[All]" dimensionUniqueName="[tbl_Vertrieb]" displayFolder="" count="0" memberValueDatatype="130" unbalanced="0"/>
    <cacheHierarchy uniqueName="[tbl_Vertrieb].[Region]" caption="Region" attribute="1" defaultMemberUniqueName="[tbl_Vertrieb].[Region].[All]" allUniqueName="[tbl_Vertrieb].[Region].[All]" dimensionUniqueName="[tbl_Vertrieb]" displayFolder="" count="2" memberValueDatatype="130" unbalanced="0">
      <fieldsUsage count="2">
        <fieldUsage x="-1"/>
        <fieldUsage x="1"/>
      </fieldsUsage>
    </cacheHierarchy>
    <cacheHierarchy uniqueName="[Measures].[Umsatz]" caption="Umsatz" measure="1" displayFolder="" measureGroup="tbl_Rechnungen" count="0" oneField="1">
      <fieldsUsage count="1">
        <fieldUsage x="2"/>
      </fieldsUsage>
    </cacheHierarchy>
    <cacheHierarchy uniqueName="[Measures].[__XL_Count tbl_Rechnungen]" caption="__XL_Count tbl_Rechnungen" measure="1" displayFolder="" measureGroup="tbl_Rechnungen" count="0" hidden="1"/>
    <cacheHierarchy uniqueName="[Measures].[__XL_Count tbl_Vertrieb]" caption="__XL_Count tbl_Vertrieb" measure="1" displayFolder="" measureGroup="tbl_Vertrieb" count="0" hidden="1"/>
    <cacheHierarchy uniqueName="[Measures].[__XL_Count tbl_Artikel]" caption="__XL_Count tbl_Artikel" measure="1" displayFolder="" measureGroup="tbl_Artikel" count="0" hidden="1"/>
    <cacheHierarchy uniqueName="[Measures].[__XL_Count tbl_Kunden]" caption="__XL_Count tbl_Kunden" measure="1" displayFolder="" measureGroup="tbl_Kunden" count="0" hidden="1"/>
    <cacheHierarchy uniqueName="[Measures].[__No measures defined]" caption="__No measures defined" measure="1" displayFolder="" count="0" hidden="1"/>
  </cacheHierarchies>
  <kpis count="0"/>
  <dimensions count="5">
    <dimension measure="1" name="Measures" uniqueName="[Measures]" caption="Measures"/>
    <dimension name="tbl_Artikel" uniqueName="[tbl_Artikel]" caption="tbl_Artikel"/>
    <dimension name="tbl_Kunden" uniqueName="[tbl_Kunden]" caption="tbl_Kunden"/>
    <dimension name="tbl_Rechnungen" uniqueName="[tbl_Rechnungen]" caption="tbl_Rechnungen"/>
    <dimension name="tbl_Vertrieb" uniqueName="[tbl_Vertrieb]" caption="tbl_Vertrieb"/>
  </dimensions>
  <measureGroups count="4">
    <measureGroup name="tbl_Artikel" caption="tbl_Artikel"/>
    <measureGroup name="tbl_Kunden" caption="tbl_Kunden"/>
    <measureGroup name="tbl_Rechnungen" caption="tbl_Rechnungen"/>
    <measureGroup name="tbl_Vertrieb" caption="tbl_Vertrieb"/>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tin Weiß" refreshedDate="45404.860396759257" backgroundQuery="1" createdVersion="3" refreshedVersion="8" minRefreshableVersion="3" recordCount="0" supportSubquery="1" supportAdvancedDrill="1" xr:uid="{6B01C864-351F-4D01-A746-51A5BAB30D42}">
  <cacheSource type="external" connectionId="1">
    <extLst>
      <ext xmlns:x14="http://schemas.microsoft.com/office/spreadsheetml/2009/9/main" uri="{F057638F-6D5F-4e77-A914-E7F072B9BCA8}">
        <x14:sourceConnection name="ThisWorkbookDataModel"/>
      </ext>
    </extLst>
  </cacheSource>
  <cacheFields count="0"/>
  <cacheHierarchies count="26">
    <cacheHierarchy uniqueName="[Measures]" caption="Measures" attribute="1" keyAttribute="1" defaultMemberUniqueName="[Measures].[__No measures defined]" dimensionUniqueName="[Measures]" displayFolder="" measures="1" count="1" memberValueDatatype="130" unbalanced="0"/>
    <cacheHierarchy uniqueName="[tbl_Artikel].[Artikel]" caption="Artikel" attribute="1" defaultMemberUniqueName="[tbl_Artikel].[Artikel].[All]" allUniqueName="[tbl_Artikel].[Artikel].[All]" dimensionUniqueName="[tbl_Artikel]" displayFolder="" count="2" memberValueDatatype="130" unbalanced="0"/>
    <cacheHierarchy uniqueName="[tbl_Artikel].[Bezeichnung]" caption="Bezeichnung" attribute="1" defaultMemberUniqueName="[tbl_Artikel].[Bezeichnung].[All]" allUniqueName="[tbl_Artikel].[Bezeichnung].[All]" dimensionUniqueName="[tbl_Artikel]" displayFolder="" count="2" memberValueDatatype="130" unbalanced="0"/>
    <cacheHierarchy uniqueName="[tbl_Artikel].[Listenpreis]" caption="Listenpreis" attribute="1" defaultMemberUniqueName="[tbl_Artikel].[Listenpreis].[All]" allUniqueName="[tbl_Artikel].[Listenpreis].[All]" dimensionUniqueName="[tbl_Artikel]" displayFolder="" count="2" memberValueDatatype="20" unbalanced="0"/>
    <cacheHierarchy uniqueName="[tbl_Kunden].[Kundennr]" caption="Kundennr" attribute="1" defaultMemberUniqueName="[tbl_Kunden].[Kundennr].[All]" allUniqueName="[tbl_Kunden].[Kundennr].[All]" dimensionUniqueName="[tbl_Kunden]" displayFolder="" count="2" memberValueDatatype="20" unbalanced="0"/>
    <cacheHierarchy uniqueName="[tbl_Kunden].[Name]" caption="Name" attribute="1" defaultMemberUniqueName="[tbl_Kunden].[Name].[All]" allUniqueName="[tbl_Kunden].[Name].[All]" dimensionUniqueName="[tbl_Kunden]" displayFolder="" count="2" memberValueDatatype="130" unbalanced="0"/>
    <cacheHierarchy uniqueName="[tbl_Kunden].[Straße]" caption="Straße" attribute="1" defaultMemberUniqueName="[tbl_Kunden].[Straße].[All]" allUniqueName="[tbl_Kunden].[Straße].[All]" dimensionUniqueName="[tbl_Kunden]" displayFolder="" count="2" memberValueDatatype="130" unbalanced="0"/>
    <cacheHierarchy uniqueName="[tbl_Kunden].[PLZ]" caption="PLZ" attribute="1" defaultMemberUniqueName="[tbl_Kunden].[PLZ].[All]" allUniqueName="[tbl_Kunden].[PLZ].[All]" dimensionUniqueName="[tbl_Kunden]" displayFolder="" count="2" memberValueDatatype="130" unbalanced="0"/>
    <cacheHierarchy uniqueName="[tbl_Kunden].[Ort]" caption="Ort" attribute="1" defaultMemberUniqueName="[tbl_Kunden].[Ort].[All]" allUniqueName="[tbl_Kunden].[Ort].[All]" dimensionUniqueName="[tbl_Kunden]" displayFolder="" count="2" memberValueDatatype="130" unbalanced="0"/>
    <cacheHierarchy uniqueName="[tbl_Rechnungen].[Rechnung]" caption="Rechnung" attribute="1" defaultMemberUniqueName="[tbl_Rechnungen].[Rechnung].[All]" allUniqueName="[tbl_Rechnungen].[Rechnung].[All]" dimensionUniqueName="[tbl_Rechnungen]" displayFolder="" count="2" memberValueDatatype="130" unbalanced="0"/>
    <cacheHierarchy uniqueName="[tbl_Rechnungen].[ReDatum]" caption="ReDatum" attribute="1" time="1" defaultMemberUniqueName="[tbl_Rechnungen].[ReDatum].[All]" allUniqueName="[tbl_Rechnungen].[ReDatum].[All]" dimensionUniqueName="[tbl_Rechnungen]" displayFolder="" count="2" memberValueDatatype="7" unbalanced="0"/>
    <cacheHierarchy uniqueName="[tbl_Rechnungen].[Belegart]" caption="Belegart" attribute="1" defaultMemberUniqueName="[tbl_Rechnungen].[Belegart].[All]" allUniqueName="[tbl_Rechnungen].[Belegart].[All]" dimensionUniqueName="[tbl_Rechnungen]" displayFolder="" count="2" memberValueDatatype="130" unbalanced="0"/>
    <cacheHierarchy uniqueName="[tbl_Rechnungen].[Kundennr]" caption="Kundennr" attribute="1" defaultMemberUniqueName="[tbl_Rechnungen].[Kundennr].[All]" allUniqueName="[tbl_Rechnungen].[Kundennr].[All]" dimensionUniqueName="[tbl_Rechnungen]" displayFolder="" count="2" memberValueDatatype="20" unbalanced="0"/>
    <cacheHierarchy uniqueName="[tbl_Rechnungen].[Artikel]" caption="Artikel" attribute="1" defaultMemberUniqueName="[tbl_Rechnungen].[Artikel].[All]" allUniqueName="[tbl_Rechnungen].[Artikel].[All]" dimensionUniqueName="[tbl_Rechnungen]" displayFolder="" count="2" memberValueDatatype="130" unbalanced="0"/>
    <cacheHierarchy uniqueName="[tbl_Rechnungen].[Menge]" caption="Menge" attribute="1" defaultMemberUniqueName="[tbl_Rechnungen].[Menge].[All]" allUniqueName="[tbl_Rechnungen].[Menge].[All]" dimensionUniqueName="[tbl_Rechnungen]" displayFolder="" count="2" memberValueDatatype="20" unbalanced="0"/>
    <cacheHierarchy uniqueName="[tbl_Rechnungen].[Einzelpreis]" caption="Einzelpreis" attribute="1" defaultMemberUniqueName="[tbl_Rechnungen].[Einzelpreis].[All]" allUniqueName="[tbl_Rechnungen].[Einzelpreis].[All]" dimensionUniqueName="[tbl_Rechnungen]" displayFolder="" count="2" memberValueDatatype="20" unbalanced="0"/>
    <cacheHierarchy uniqueName="[tbl_Rechnungen].[VID]" caption="VID" attribute="1" defaultMemberUniqueName="[tbl_Rechnungen].[VID].[All]" allUniqueName="[tbl_Rechnungen].[VID].[All]" dimensionUniqueName="[tbl_Rechnungen]" displayFolder="" count="2" memberValueDatatype="20" unbalanced="0"/>
    <cacheHierarchy uniqueName="[tbl_Vertrieb].[VID]" caption="VID" attribute="1" defaultMemberUniqueName="[tbl_Vertrieb].[VID].[All]" allUniqueName="[tbl_Vertrieb].[VID].[All]" dimensionUniqueName="[tbl_Vertrieb]" displayFolder="" count="2" memberValueDatatype="20" unbalanced="0"/>
    <cacheHierarchy uniqueName="[tbl_Vertrieb].[Verkäufer]" caption="Verkäufer" attribute="1" defaultMemberUniqueName="[tbl_Vertrieb].[Verkäufer].[All]" allUniqueName="[tbl_Vertrieb].[Verkäufer].[All]" dimensionUniqueName="[tbl_Vertrieb]" displayFolder="" count="2" memberValueDatatype="130" unbalanced="0"/>
    <cacheHierarchy uniqueName="[tbl_Vertrieb].[Region]" caption="Region" attribute="1" defaultMemberUniqueName="[tbl_Vertrieb].[Region].[All]" allUniqueName="[tbl_Vertrieb].[Region].[All]" dimensionUniqueName="[tbl_Vertrieb]" displayFolder="" count="2" memberValueDatatype="130" unbalanced="0"/>
    <cacheHierarchy uniqueName="[Measures].[Umsatz]" caption="Umsatz" measure="1" displayFolder="" measureGroup="tbl_Rechnungen" count="0"/>
    <cacheHierarchy uniqueName="[Measures].[__XL_Count tbl_Rechnungen]" caption="__XL_Count tbl_Rechnungen" measure="1" displayFolder="" measureGroup="tbl_Rechnungen" count="0" hidden="1"/>
    <cacheHierarchy uniqueName="[Measures].[__XL_Count tbl_Vertrieb]" caption="__XL_Count tbl_Vertrieb" measure="1" displayFolder="" measureGroup="tbl_Vertrieb" count="0" hidden="1"/>
    <cacheHierarchy uniqueName="[Measures].[__XL_Count tbl_Artikel]" caption="__XL_Count tbl_Artikel" measure="1" displayFolder="" measureGroup="tbl_Artikel" count="0" hidden="1"/>
    <cacheHierarchy uniqueName="[Measures].[__XL_Count tbl_Kunden]" caption="__XL_Count tbl_Kunden" measure="1" displayFolder="" measureGroup="tbl_Kunden" count="0" hidden="1"/>
    <cacheHierarchy uniqueName="[Measures].[__No measures defined]" caption="__No measures defined" measure="1" displayFolder="" count="0" hidden="1"/>
  </cacheHierarchies>
  <kpis count="0"/>
  <dimensions count="5">
    <dimension measure="1" name="Measures" uniqueName="[Measures]" caption="Measures"/>
    <dimension name="tbl_Artikel" uniqueName="[tbl_Artikel]" caption="tbl_Artikel"/>
    <dimension name="tbl_Kunden" uniqueName="[tbl_Kunden]" caption="tbl_Kunden"/>
    <dimension name="tbl_Rechnungen" uniqueName="[tbl_Rechnungen]" caption="tbl_Rechnungen"/>
    <dimension name="tbl_Vertrieb" uniqueName="[tbl_Vertrieb]" caption="tbl_Vertrieb"/>
  </dimensions>
  <measureGroups count="4">
    <measureGroup name="tbl_Artikel" caption="tbl_Artikel"/>
    <measureGroup name="tbl_Kunden" caption="tbl_Kunden"/>
    <measureGroup name="tbl_Rechnungen" caption="tbl_Rechnungen"/>
    <measureGroup name="tbl_Vertrieb" caption="tbl_Vertrieb"/>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licerData="1" pivotCacheId="1729207889"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D005B69-FE97-47CE-9698-8C54C7B5A43A}" name="PivotTable1" cacheId="15" applyNumberFormats="0" applyBorderFormats="0" applyFontFormats="0" applyPatternFormats="0" applyAlignmentFormats="0" applyWidthHeightFormats="1" dataCaption="Werte" updatedVersion="8" minRefreshableVersion="3" itemPrintTitles="1" createdVersion="8" indent="0" compact="0" compactData="0" multipleFieldFilters="0">
  <location ref="A4:F15" firstHeaderRow="1" firstDataRow="2" firstDataCol="1"/>
  <pivotFields count="3">
    <pivotField axis="axisRow" compact="0" allDrilled="1" outline="0" subtotalTop="0" showAll="0" dataSourceSort="1" defaultAttributeDrillState="1">
      <items count="10">
        <item x="0"/>
        <item x="1"/>
        <item x="2"/>
        <item x="3"/>
        <item x="4"/>
        <item x="5"/>
        <item x="6"/>
        <item x="7"/>
        <item x="8"/>
        <item t="default"/>
      </items>
    </pivotField>
    <pivotField axis="axisCol" compact="0" allDrilled="1" outline="0" subtotalTop="0" showAll="0" dataSourceSort="1" defaultAttributeDrillState="1">
      <items count="5">
        <item x="0"/>
        <item x="1"/>
        <item x="2"/>
        <item x="3"/>
        <item t="default"/>
      </items>
    </pivotField>
    <pivotField dataField="1" compact="0" outline="0" subtotalTop="0" showAll="0"/>
  </pivotFields>
  <rowFields count="1">
    <field x="0"/>
  </rowFields>
  <rowItems count="10">
    <i>
      <x/>
    </i>
    <i>
      <x v="1"/>
    </i>
    <i>
      <x v="2"/>
    </i>
    <i>
      <x v="3"/>
    </i>
    <i>
      <x v="4"/>
    </i>
    <i>
      <x v="5"/>
    </i>
    <i>
      <x v="6"/>
    </i>
    <i>
      <x v="7"/>
    </i>
    <i>
      <x v="8"/>
    </i>
    <i t="grand">
      <x/>
    </i>
  </rowItems>
  <colFields count="1">
    <field x="1"/>
  </colFields>
  <colItems count="5">
    <i>
      <x/>
    </i>
    <i>
      <x v="1"/>
    </i>
    <i>
      <x v="2"/>
    </i>
    <i>
      <x v="3"/>
    </i>
    <i t="grand">
      <x/>
    </i>
  </colItems>
  <dataFields count="1">
    <dataField fld="2" subtotal="count" baseField="0" baseItem="0"/>
  </dataFields>
  <pivotHierarchies count="2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1"/>
  </rowHierarchiesUsage>
  <colHierarchiesUsage count="1">
    <colHierarchyUsage hierarchyUsage="18"/>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_Artikel]"/>
        <x15:activeTabTopLevelEntity name="[tbl_Vertrieb]"/>
        <x15:activeTabTopLevelEntity name="[tbl_Rechnungen]"/>
      </x15:pivotTableUISettings>
    </ext>
    <ext xmlns:xpdl="http://schemas.microsoft.com/office/spreadsheetml/2016/pivotdefaultlayout" uri="{747A6164-185A-40DC-8AA5-F01512510D54}">
      <xpdl:pivotTableDefinition16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Bezeichnung1" xr10:uid="{B037EE63-EE55-44CA-9875-C415B903DD8D}" sourceName="[tbl_Artikel].[Bezeichnung]">
  <data>
    <olap pivotCacheId="1729207889">
      <levels count="2">
        <level uniqueName="[tbl_Artikel].[Bezeichnung].[(All)]" sourceCaption="(All)" count="0"/>
        <level uniqueName="[tbl_Artikel].[Bezeichnung].[Bezeichnung]" sourceCaption="Bezeichnung" count="10">
          <ranges>
            <range startItem="0">
              <i n="[tbl_Artikel].[Bezeichnung].&amp;[Black Mambo]" c="Black Mambo"/>
              <i n="[tbl_Artikel].[Bezeichnung].&amp;[Blue Arrow]" c="Blue Arrow"/>
              <i n="[tbl_Artikel].[Bezeichnung].&amp;[Carbonic]" c="Carbonic"/>
              <i n="[tbl_Artikel].[Bezeichnung].&amp;[Chromo]" c="Chromo"/>
              <i n="[tbl_Artikel].[Bezeichnung].&amp;[Iconic]" c="Iconic"/>
              <i n="[tbl_Artikel].[Bezeichnung].&amp;[Metro]" c="Metro"/>
              <i n="[tbl_Artikel].[Bezeichnung].&amp;[Phoenix]" c="Phoenix"/>
              <i n="[tbl_Artikel].[Bezeichnung].&amp;[Superior]" c="Superior"/>
              <i n="[tbl_Artikel].[Bezeichnung].&amp;[Tango]" c="Tango"/>
              <i n="[tbl_Artikel].[Bezeichnung].&amp;[Woody]" c="Woody"/>
            </range>
          </ranges>
        </level>
      </levels>
      <selections count="5">
        <selection n="[tbl_Artikel].[Bezeichnung].&amp;[Black Mambo]"/>
        <selection n="[tbl_Artikel].[Bezeichnung].&amp;[Blue Arrow]"/>
        <selection n="[tbl_Artikel].[Bezeichnung].&amp;[Carbonic]"/>
        <selection n="[tbl_Artikel].[Bezeichnung].&amp;[Chromo]"/>
        <selection n="[tbl_Artikel].[Bezeichnung].&amp;[Iconic]"/>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Belegart" xr10:uid="{6B616A6D-9510-40C6-92BD-6ADA2B815006}" sourceName="[tbl_Rechnungen].[Belegart]">
  <data>
    <olap pivotCacheId="1729207889">
      <levels count="2">
        <level uniqueName="[tbl_Rechnungen].[Belegart].[(All)]" sourceCaption="(All)" count="0"/>
        <level uniqueName="[tbl_Rechnungen].[Belegart].[Belegart]" sourceCaption="Belegart" count="2">
          <ranges>
            <range startItem="0">
              <i n="[tbl_Rechnungen].[Belegart].&amp;[Kauf]" c="Kauf"/>
              <i n="[tbl_Rechnungen].[Belegart].&amp;[Leasing]" c="Leasing"/>
            </range>
          </ranges>
        </level>
      </levels>
      <selections count="1">
        <selection n="[tbl_Rechnungen].[Belegart].&amp;[Leasing]"/>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Region1" xr10:uid="{DA956FD6-8598-4AE0-892B-601D4C509EF8}" sourceName="[tbl_Vertrieb].[Region]">
  <data>
    <olap pivotCacheId="1729207889">
      <levels count="2">
        <level uniqueName="[tbl_Vertrieb].[Region].[(All)]" sourceCaption="(All)" count="0"/>
        <level uniqueName="[tbl_Vertrieb].[Region].[Region]" sourceCaption="Region" count="4">
          <ranges>
            <range startItem="0">
              <i n="[tbl_Vertrieb].[Region].&amp;[Nord]" c="Nord"/>
              <i n="[tbl_Vertrieb].[Region].&amp;[Ost]" c="Ost"/>
              <i n="[tbl_Vertrieb].[Region].&amp;[Süd]" c="Süd"/>
              <i n="[tbl_Vertrieb].[Region].&amp;[West]" c="West"/>
            </range>
          </ranges>
        </level>
      </levels>
      <selections count="1">
        <selection n="[tbl_Vertrieb].[Region].&amp;[West]"/>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Bezeichnung" xr10:uid="{F9E10B34-1CB2-4E50-B33E-6FB07DC058FD}" cache="Datenschnitt_Bezeichnung1" caption="Bezeichnung" level="1" rowHeight="241300"/>
  <slicer name="Belegart" xr10:uid="{0D1784C0-BCE8-4D13-9443-369FEB6ECB52}" cache="Datenschnitt_Belegart" caption="Belegart" level="1" rowHeight="241300"/>
  <slicer name="Region" xr10:uid="{0478015A-A0B5-4D7E-B178-CFCFDE65A516}" cache="Datenschnitt_Region1" caption="Region"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AE6C47-2AD3-4198-A17C-9C5A57A14B2A}" name="tbl_Rechnungen" displayName="tbl_Rechnungen" ref="A3:H503" totalsRowShown="0" headerRowDxfId="17" dataDxfId="16">
  <autoFilter ref="A3:H503" xr:uid="{31AE6C47-2AD3-4198-A17C-9C5A57A14B2A}"/>
  <sortState xmlns:xlrd2="http://schemas.microsoft.com/office/spreadsheetml/2017/richdata2" ref="A4:H503">
    <sortCondition ref="B4:B503"/>
  </sortState>
  <tableColumns count="8">
    <tableColumn id="1" xr3:uid="{D4029B4C-A99F-4776-820A-0E4E7D61569E}" name="Rechnung" dataDxfId="15"/>
    <tableColumn id="9" xr3:uid="{0DDF904B-5F29-4E48-859F-FA02A66B27C4}" name="ReDatum" dataDxfId="14"/>
    <tableColumn id="2" xr3:uid="{122C69FE-0B76-48EC-BBF2-90589B141753}" name="Belegart" dataDxfId="13"/>
    <tableColumn id="6" xr3:uid="{3ABE9BE9-3FE8-4FF8-9BB8-F39A8B4AA052}" name="Kundennr" dataDxfId="12"/>
    <tableColumn id="8" xr3:uid="{BCA3B407-30D7-47C5-861B-50E8F5B71128}" name="Artikel"/>
    <tableColumn id="11" xr3:uid="{1C7E019C-8F2E-4319-A367-A6FAFE3CAE9D}" name="Menge" dataDxfId="11"/>
    <tableColumn id="12" xr3:uid="{536A64F7-6ACC-4ED9-B4C7-CF3A0FB9EF8A}" name="Einzelpreis" dataDxfId="10"/>
    <tableColumn id="3" xr3:uid="{49962514-37C7-4B14-AD55-0F76439C15DB}" name="VID" dataDxfId="9"/>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817535-5937-4573-AD88-D7DFD76A2105}" name="tbl_Vertrieb" displayName="tbl_Vertrieb" ref="J3:L15" totalsRowShown="0">
  <autoFilter ref="J3:L15" xr:uid="{88817535-5937-4573-AD88-D7DFD76A2105}"/>
  <tableColumns count="3">
    <tableColumn id="4" xr3:uid="{04BBCE3D-04A3-4D50-B8BB-69F17466CF00}" name="VID"/>
    <tableColumn id="2" xr3:uid="{90E7AC70-80DB-4F07-8753-020F4A34C004}" name="Verkäufer"/>
    <tableColumn id="3" xr3:uid="{A5309869-C6B6-4A2C-A666-B38E3F9132B3}" name="Regio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D8E152C-677C-47B6-A72A-2026264C3008}" name="tbl_Artikel" displayName="tbl_Artikel" ref="N3:P13" totalsRowShown="0">
  <autoFilter ref="N3:P13" xr:uid="{6D8E152C-677C-47B6-A72A-2026264C3008}"/>
  <tableColumns count="3">
    <tableColumn id="1" xr3:uid="{24A22BB2-93F2-4867-BF96-03CB6A21657D}" name="Artikel"/>
    <tableColumn id="2" xr3:uid="{43C5E6A1-AC11-4617-8B0E-9936E81E294A}" name="Bezeichnung"/>
    <tableColumn id="3" xr3:uid="{0A0B00E0-E1AA-4001-8304-E538E3219952}" name="Listenpreis" dataDxfId="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440A7FF-E7BC-415E-9780-BFE599BD79A1}" name="tbl_Kunden" displayName="tbl_Kunden" ref="R3:V103" totalsRowShown="0" headerRowDxfId="7" dataDxfId="6" tableBorderDxfId="5" headerRowCellStyle="Standard 3" dataCellStyle="Standard 3">
  <autoFilter ref="R3:V103" xr:uid="{C440A7FF-E7BC-415E-9780-BFE599BD79A1}"/>
  <tableColumns count="5">
    <tableColumn id="1" xr3:uid="{245875F1-0F78-415F-94D1-79F975749894}" name="Kundennr" dataDxfId="4" dataCellStyle="Standard 3"/>
    <tableColumn id="2" xr3:uid="{B9D3AA52-2F64-428C-8685-63E124F8B0DB}" name="Name" dataDxfId="3" dataCellStyle="Standard 3"/>
    <tableColumn id="3" xr3:uid="{09CF4AC2-0048-4CCD-8C15-8571BFCE500E}" name="Straße" dataDxfId="2" dataCellStyle="Standard 3"/>
    <tableColumn id="4" xr3:uid="{F9FD7BB3-A3F3-4CA4-BCA3-211DBD00B612}" name="PLZ" dataDxfId="1" dataCellStyle="Standard 3"/>
    <tableColumn id="5" xr3:uid="{C0C95858-7FE3-4CAB-A656-EA8266BC68F5}" name="Ort" dataDxfId="0" dataCellStyle="Standard 3"/>
  </tableColumns>
  <tableStyleInfo name="TableStyleMedium2" showFirstColumn="0" showLastColumn="0" showRowStripes="1" showColumnStripes="0"/>
</table>
</file>

<file path=xl/theme/theme1.xml><?xml version="1.0" encoding="utf-8"?>
<a:theme xmlns:a="http://schemas.openxmlformats.org/drawingml/2006/main" name="Office 2013 – 2022-Design">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3" Type="http://schemas.openxmlformats.org/officeDocument/2006/relationships/hyperlink" Target="https://www.tabellenexperte.de/einfuehrung-in-die-cube-funktionen-teil-3/" TargetMode="External"/><Relationship Id="rId2" Type="http://schemas.openxmlformats.org/officeDocument/2006/relationships/hyperlink" Target="https://www.tabellenexperte.de/einfuehrung-in-die-cube-funktionen-teil-2/" TargetMode="External"/><Relationship Id="rId1" Type="http://schemas.openxmlformats.org/officeDocument/2006/relationships/hyperlink" Target="https://www.tabellenexperte.de/flexibler-zugriff-auf-das-datenmodell-mit-cube-funktion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E0DC-B5FB-44BA-B5A4-E433FC91F13F}">
  <dimension ref="A1:V503"/>
  <sheetViews>
    <sheetView showGridLines="0" zoomScaleNormal="100" workbookViewId="0">
      <pane ySplit="3" topLeftCell="A4" activePane="bottomLeft" state="frozen"/>
      <selection pane="bottomLeft" activeCell="A4" sqref="A4"/>
    </sheetView>
  </sheetViews>
  <sheetFormatPr baseColWidth="10" defaultRowHeight="15" x14ac:dyDescent="0.25"/>
  <cols>
    <col min="3" max="3" width="16.42578125" customWidth="1"/>
    <col min="4" max="4" width="12" bestFit="1" customWidth="1"/>
    <col min="6" max="6" width="9.7109375" bestFit="1" customWidth="1"/>
    <col min="7" max="7" width="13" bestFit="1" customWidth="1"/>
    <col min="8" max="8" width="6.7109375" bestFit="1" customWidth="1"/>
    <col min="9" max="9" width="5.5703125" customWidth="1"/>
    <col min="10" max="10" width="7.140625" customWidth="1"/>
    <col min="11" max="11" width="12.140625" bestFit="1" customWidth="1"/>
    <col min="12" max="12" width="9.5703125" bestFit="1" customWidth="1"/>
    <col min="13" max="13" width="5.5703125" customWidth="1"/>
    <col min="15" max="15" width="14.42578125" customWidth="1"/>
    <col min="16" max="16" width="12.85546875" customWidth="1"/>
    <col min="17" max="17" width="5.5703125" customWidth="1"/>
    <col min="18" max="18" width="11.85546875" customWidth="1"/>
    <col min="19" max="19" width="14.28515625" bestFit="1" customWidth="1"/>
    <col min="20" max="20" width="29.140625" bestFit="1" customWidth="1"/>
    <col min="21" max="21" width="6.7109375" bestFit="1" customWidth="1"/>
    <col min="22" max="22" width="28.28515625" bestFit="1" customWidth="1"/>
  </cols>
  <sheetData>
    <row r="1" spans="1:22" x14ac:dyDescent="0.25">
      <c r="A1" s="9" t="s">
        <v>894</v>
      </c>
      <c r="B1" s="9"/>
      <c r="C1" s="9"/>
      <c r="D1" s="9"/>
      <c r="E1" s="9"/>
      <c r="F1" s="9"/>
      <c r="G1" s="9"/>
      <c r="H1" s="9"/>
      <c r="I1" s="9"/>
      <c r="J1" s="9" t="s">
        <v>895</v>
      </c>
      <c r="K1" s="9"/>
      <c r="L1" s="9"/>
      <c r="M1" s="9"/>
      <c r="N1" s="9" t="s">
        <v>896</v>
      </c>
      <c r="O1" s="9"/>
      <c r="P1" s="9"/>
      <c r="Q1" s="9"/>
      <c r="R1" s="9" t="s">
        <v>897</v>
      </c>
    </row>
    <row r="3" spans="1:22" x14ac:dyDescent="0.25">
      <c r="A3" s="1" t="s">
        <v>0</v>
      </c>
      <c r="B3" s="2" t="s">
        <v>1</v>
      </c>
      <c r="C3" s="1" t="s">
        <v>2</v>
      </c>
      <c r="D3" s="1" t="s">
        <v>3</v>
      </c>
      <c r="E3" s="1" t="s">
        <v>4</v>
      </c>
      <c r="F3" s="1" t="s">
        <v>5</v>
      </c>
      <c r="G3" s="1" t="s">
        <v>6</v>
      </c>
      <c r="H3" s="6" t="s">
        <v>893</v>
      </c>
      <c r="I3" s="6"/>
      <c r="J3" t="s">
        <v>893</v>
      </c>
      <c r="K3" t="s">
        <v>519</v>
      </c>
      <c r="L3" t="s">
        <v>520</v>
      </c>
      <c r="N3" t="s">
        <v>4</v>
      </c>
      <c r="O3" t="s">
        <v>537</v>
      </c>
      <c r="P3" t="s">
        <v>538</v>
      </c>
      <c r="R3" s="7" t="s">
        <v>3</v>
      </c>
      <c r="S3" s="7" t="s">
        <v>550</v>
      </c>
      <c r="T3" s="7" t="s">
        <v>551</v>
      </c>
      <c r="U3" s="7" t="s">
        <v>552</v>
      </c>
      <c r="V3" s="7" t="s">
        <v>553</v>
      </c>
    </row>
    <row r="4" spans="1:22" x14ac:dyDescent="0.25">
      <c r="A4" s="3" t="s">
        <v>8</v>
      </c>
      <c r="B4" s="4">
        <v>44204</v>
      </c>
      <c r="C4" s="1" t="s">
        <v>12</v>
      </c>
      <c r="D4" s="1">
        <v>10096</v>
      </c>
      <c r="E4" s="1" t="s">
        <v>39</v>
      </c>
      <c r="F4" s="1">
        <v>9</v>
      </c>
      <c r="G4" s="5">
        <v>744</v>
      </c>
      <c r="H4">
        <v>2</v>
      </c>
      <c r="J4">
        <v>1</v>
      </c>
      <c r="K4" t="s">
        <v>521</v>
      </c>
      <c r="L4" t="s">
        <v>522</v>
      </c>
      <c r="N4" t="s">
        <v>39</v>
      </c>
      <c r="O4" t="s">
        <v>539</v>
      </c>
      <c r="P4" s="8">
        <v>800</v>
      </c>
      <c r="R4" s="1">
        <v>10001</v>
      </c>
      <c r="S4" s="1" t="s">
        <v>554</v>
      </c>
      <c r="T4" s="1" t="s">
        <v>555</v>
      </c>
      <c r="U4" s="1" t="s">
        <v>849</v>
      </c>
      <c r="V4" s="1" t="s">
        <v>850</v>
      </c>
    </row>
    <row r="5" spans="1:22" x14ac:dyDescent="0.25">
      <c r="A5" s="3" t="s">
        <v>11</v>
      </c>
      <c r="B5" s="4">
        <v>44204</v>
      </c>
      <c r="C5" s="1" t="s">
        <v>9</v>
      </c>
      <c r="D5" s="1">
        <v>10080</v>
      </c>
      <c r="E5" s="1" t="s">
        <v>20</v>
      </c>
      <c r="F5" s="1">
        <v>4</v>
      </c>
      <c r="G5" s="5">
        <v>924</v>
      </c>
      <c r="H5">
        <v>3</v>
      </c>
      <c r="J5">
        <v>2</v>
      </c>
      <c r="K5" t="s">
        <v>523</v>
      </c>
      <c r="L5" t="s">
        <v>524</v>
      </c>
      <c r="N5" t="s">
        <v>25</v>
      </c>
      <c r="O5" t="s">
        <v>540</v>
      </c>
      <c r="P5" s="8">
        <v>850</v>
      </c>
      <c r="R5" s="1">
        <v>10002</v>
      </c>
      <c r="S5" s="1" t="s">
        <v>556</v>
      </c>
      <c r="T5" s="1" t="s">
        <v>557</v>
      </c>
      <c r="U5" s="1" t="s">
        <v>817</v>
      </c>
      <c r="V5" s="1" t="s">
        <v>818</v>
      </c>
    </row>
    <row r="6" spans="1:22" x14ac:dyDescent="0.25">
      <c r="A6" s="3" t="s">
        <v>14</v>
      </c>
      <c r="B6" s="4">
        <v>44204</v>
      </c>
      <c r="C6" s="1" t="s">
        <v>9</v>
      </c>
      <c r="D6" s="1">
        <v>10026</v>
      </c>
      <c r="E6" s="1" t="s">
        <v>10</v>
      </c>
      <c r="F6" s="1">
        <v>2</v>
      </c>
      <c r="G6" s="5">
        <v>774</v>
      </c>
      <c r="H6">
        <v>11</v>
      </c>
      <c r="J6">
        <v>3</v>
      </c>
      <c r="K6" t="s">
        <v>525</v>
      </c>
      <c r="L6" t="s">
        <v>526</v>
      </c>
      <c r="N6" t="s">
        <v>16</v>
      </c>
      <c r="O6" t="s">
        <v>541</v>
      </c>
      <c r="P6" s="8">
        <v>900</v>
      </c>
      <c r="R6" s="1">
        <v>10003</v>
      </c>
      <c r="S6" s="1" t="s">
        <v>558</v>
      </c>
      <c r="T6" s="1" t="s">
        <v>559</v>
      </c>
      <c r="U6" s="1" t="s">
        <v>576</v>
      </c>
      <c r="V6" s="1" t="s">
        <v>577</v>
      </c>
    </row>
    <row r="7" spans="1:22" x14ac:dyDescent="0.25">
      <c r="A7" s="3" t="s">
        <v>15</v>
      </c>
      <c r="B7" s="4">
        <v>44208</v>
      </c>
      <c r="C7" s="1" t="s">
        <v>12</v>
      </c>
      <c r="D7" s="1">
        <v>10092</v>
      </c>
      <c r="E7" s="1" t="s">
        <v>39</v>
      </c>
      <c r="F7" s="1">
        <v>8</v>
      </c>
      <c r="G7" s="5">
        <v>616</v>
      </c>
      <c r="H7">
        <v>6</v>
      </c>
      <c r="J7">
        <v>4</v>
      </c>
      <c r="K7" t="s">
        <v>527</v>
      </c>
      <c r="L7" t="s">
        <v>530</v>
      </c>
      <c r="N7" t="s">
        <v>13</v>
      </c>
      <c r="O7" t="s">
        <v>542</v>
      </c>
      <c r="P7" s="8">
        <v>950</v>
      </c>
      <c r="R7" s="1">
        <v>10004</v>
      </c>
      <c r="S7" s="1" t="s">
        <v>560</v>
      </c>
      <c r="T7" s="1" t="s">
        <v>561</v>
      </c>
      <c r="U7" s="1" t="s">
        <v>877</v>
      </c>
      <c r="V7" s="1" t="s">
        <v>878</v>
      </c>
    </row>
    <row r="8" spans="1:22" x14ac:dyDescent="0.25">
      <c r="A8" s="3" t="s">
        <v>17</v>
      </c>
      <c r="B8" s="4">
        <v>44211</v>
      </c>
      <c r="C8" s="1" t="s">
        <v>12</v>
      </c>
      <c r="D8" s="1">
        <v>10012</v>
      </c>
      <c r="E8" s="1" t="s">
        <v>39</v>
      </c>
      <c r="F8" s="1">
        <v>6</v>
      </c>
      <c r="G8" s="5">
        <v>720</v>
      </c>
      <c r="H8">
        <v>11</v>
      </c>
      <c r="J8">
        <v>5</v>
      </c>
      <c r="K8" t="s">
        <v>528</v>
      </c>
      <c r="L8" t="s">
        <v>522</v>
      </c>
      <c r="N8" t="s">
        <v>10</v>
      </c>
      <c r="O8" t="s">
        <v>543</v>
      </c>
      <c r="P8" s="8">
        <v>1000</v>
      </c>
      <c r="R8" s="1">
        <v>10005</v>
      </c>
      <c r="S8" s="1" t="s">
        <v>562</v>
      </c>
      <c r="T8" s="1" t="s">
        <v>563</v>
      </c>
      <c r="U8" s="1" t="s">
        <v>776</v>
      </c>
      <c r="V8" s="1" t="s">
        <v>777</v>
      </c>
    </row>
    <row r="9" spans="1:22" x14ac:dyDescent="0.25">
      <c r="A9" s="3" t="s">
        <v>19</v>
      </c>
      <c r="B9" s="4">
        <v>44214</v>
      </c>
      <c r="C9" s="1" t="s">
        <v>9</v>
      </c>
      <c r="D9" s="1">
        <v>10045</v>
      </c>
      <c r="E9" s="1" t="s">
        <v>63</v>
      </c>
      <c r="F9" s="1">
        <v>5</v>
      </c>
      <c r="G9" s="5">
        <v>966</v>
      </c>
      <c r="H9">
        <v>11</v>
      </c>
      <c r="J9">
        <v>6</v>
      </c>
      <c r="K9" t="s">
        <v>529</v>
      </c>
      <c r="L9" t="s">
        <v>524</v>
      </c>
      <c r="N9" t="s">
        <v>20</v>
      </c>
      <c r="O9" t="s">
        <v>544</v>
      </c>
      <c r="P9" s="8">
        <v>1050</v>
      </c>
      <c r="R9" s="1">
        <v>10006</v>
      </c>
      <c r="S9" s="1" t="s">
        <v>554</v>
      </c>
      <c r="T9" s="1" t="s">
        <v>555</v>
      </c>
      <c r="U9" s="1" t="s">
        <v>857</v>
      </c>
      <c r="V9" s="1" t="s">
        <v>858</v>
      </c>
    </row>
    <row r="10" spans="1:22" x14ac:dyDescent="0.25">
      <c r="A10" s="3" t="s">
        <v>21</v>
      </c>
      <c r="B10" s="4">
        <v>44215</v>
      </c>
      <c r="C10" s="1" t="s">
        <v>9</v>
      </c>
      <c r="D10" s="1">
        <v>10047</v>
      </c>
      <c r="E10" s="1" t="s">
        <v>25</v>
      </c>
      <c r="F10" s="1">
        <v>10</v>
      </c>
      <c r="G10" s="5">
        <v>689</v>
      </c>
      <c r="H10">
        <v>1</v>
      </c>
      <c r="J10">
        <v>7</v>
      </c>
      <c r="K10" t="s">
        <v>531</v>
      </c>
      <c r="L10" t="s">
        <v>526</v>
      </c>
      <c r="N10" t="s">
        <v>63</v>
      </c>
      <c r="O10" t="s">
        <v>545</v>
      </c>
      <c r="P10" s="8">
        <v>1100</v>
      </c>
      <c r="R10" s="1">
        <v>10007</v>
      </c>
      <c r="S10" s="1" t="s">
        <v>564</v>
      </c>
      <c r="T10" s="1" t="s">
        <v>565</v>
      </c>
      <c r="U10" s="1" t="s">
        <v>784</v>
      </c>
      <c r="V10" s="1" t="s">
        <v>785</v>
      </c>
    </row>
    <row r="11" spans="1:22" x14ac:dyDescent="0.25">
      <c r="A11" s="3" t="s">
        <v>22</v>
      </c>
      <c r="B11" s="4">
        <v>44215</v>
      </c>
      <c r="C11" s="1" t="s">
        <v>9</v>
      </c>
      <c r="D11" s="1">
        <v>10058</v>
      </c>
      <c r="E11" s="1" t="s">
        <v>34</v>
      </c>
      <c r="F11" s="1">
        <v>3</v>
      </c>
      <c r="G11" s="5">
        <v>936</v>
      </c>
      <c r="H11">
        <v>2</v>
      </c>
      <c r="J11">
        <v>8</v>
      </c>
      <c r="K11" t="s">
        <v>532</v>
      </c>
      <c r="L11" t="s">
        <v>530</v>
      </c>
      <c r="N11" t="s">
        <v>34</v>
      </c>
      <c r="O11" t="s">
        <v>546</v>
      </c>
      <c r="P11" s="8">
        <v>1150</v>
      </c>
      <c r="R11" s="1">
        <v>10008</v>
      </c>
      <c r="S11" s="1" t="s">
        <v>566</v>
      </c>
      <c r="T11" s="1" t="s">
        <v>567</v>
      </c>
      <c r="U11" s="1" t="s">
        <v>641</v>
      </c>
      <c r="V11" s="1" t="s">
        <v>642</v>
      </c>
    </row>
    <row r="12" spans="1:22" x14ac:dyDescent="0.25">
      <c r="A12" s="3" t="s">
        <v>23</v>
      </c>
      <c r="B12" s="4">
        <v>44223</v>
      </c>
      <c r="C12" s="1" t="s">
        <v>9</v>
      </c>
      <c r="D12" s="1">
        <v>10066</v>
      </c>
      <c r="E12" s="1" t="s">
        <v>10</v>
      </c>
      <c r="F12" s="1">
        <v>1</v>
      </c>
      <c r="G12" s="5">
        <v>774</v>
      </c>
      <c r="H12">
        <v>6</v>
      </c>
      <c r="J12">
        <v>9</v>
      </c>
      <c r="K12" t="s">
        <v>533</v>
      </c>
      <c r="L12" t="s">
        <v>522</v>
      </c>
      <c r="N12" t="s">
        <v>18</v>
      </c>
      <c r="O12" t="s">
        <v>547</v>
      </c>
      <c r="P12" s="8">
        <v>1200</v>
      </c>
      <c r="R12" s="1">
        <v>10009</v>
      </c>
      <c r="S12" s="1" t="s">
        <v>568</v>
      </c>
      <c r="T12" s="1" t="s">
        <v>569</v>
      </c>
      <c r="U12" s="1" t="s">
        <v>887</v>
      </c>
      <c r="V12" s="1" t="s">
        <v>888</v>
      </c>
    </row>
    <row r="13" spans="1:22" x14ac:dyDescent="0.25">
      <c r="A13" s="3" t="s">
        <v>24</v>
      </c>
      <c r="B13" s="4">
        <v>44223</v>
      </c>
      <c r="C13" s="1" t="s">
        <v>12</v>
      </c>
      <c r="D13" s="1">
        <v>10018</v>
      </c>
      <c r="E13" s="1" t="s">
        <v>34</v>
      </c>
      <c r="F13" s="1">
        <v>5</v>
      </c>
      <c r="G13" s="5">
        <v>960</v>
      </c>
      <c r="H13">
        <v>6</v>
      </c>
      <c r="J13">
        <v>10</v>
      </c>
      <c r="K13" t="s">
        <v>534</v>
      </c>
      <c r="L13" t="s">
        <v>524</v>
      </c>
      <c r="N13" t="s">
        <v>548</v>
      </c>
      <c r="O13" t="s">
        <v>549</v>
      </c>
      <c r="P13" s="8">
        <v>1250</v>
      </c>
      <c r="R13" s="1">
        <v>10010</v>
      </c>
      <c r="S13" s="1" t="s">
        <v>570</v>
      </c>
      <c r="T13" s="1" t="s">
        <v>571</v>
      </c>
      <c r="U13" s="1" t="s">
        <v>845</v>
      </c>
      <c r="V13" s="1" t="s">
        <v>846</v>
      </c>
    </row>
    <row r="14" spans="1:22" x14ac:dyDescent="0.25">
      <c r="A14" s="3" t="s">
        <v>26</v>
      </c>
      <c r="B14" s="4">
        <v>44227</v>
      </c>
      <c r="C14" s="1" t="s">
        <v>12</v>
      </c>
      <c r="D14" s="1">
        <v>10009</v>
      </c>
      <c r="E14" s="1" t="s">
        <v>63</v>
      </c>
      <c r="F14" s="1">
        <v>3</v>
      </c>
      <c r="G14" s="5">
        <v>897</v>
      </c>
      <c r="H14">
        <v>5</v>
      </c>
      <c r="J14">
        <v>11</v>
      </c>
      <c r="K14" t="s">
        <v>535</v>
      </c>
      <c r="L14" t="s">
        <v>526</v>
      </c>
      <c r="R14" s="1">
        <v>10011</v>
      </c>
      <c r="S14" s="1" t="s">
        <v>574</v>
      </c>
      <c r="T14" s="1" t="s">
        <v>575</v>
      </c>
      <c r="U14" s="1" t="s">
        <v>810</v>
      </c>
      <c r="V14" s="1" t="s">
        <v>809</v>
      </c>
    </row>
    <row r="15" spans="1:22" x14ac:dyDescent="0.25">
      <c r="A15" s="3" t="s">
        <v>27</v>
      </c>
      <c r="B15" s="4">
        <v>44228</v>
      </c>
      <c r="C15" s="1" t="s">
        <v>9</v>
      </c>
      <c r="D15" s="1">
        <v>10031</v>
      </c>
      <c r="E15" s="1" t="s">
        <v>10</v>
      </c>
      <c r="F15" s="1">
        <v>7</v>
      </c>
      <c r="G15" s="5">
        <v>891</v>
      </c>
      <c r="H15">
        <v>2</v>
      </c>
      <c r="J15">
        <v>12</v>
      </c>
      <c r="K15" t="s">
        <v>536</v>
      </c>
      <c r="L15" t="s">
        <v>530</v>
      </c>
      <c r="R15" s="1">
        <v>10012</v>
      </c>
      <c r="S15" s="1" t="s">
        <v>578</v>
      </c>
      <c r="T15" s="1" t="s">
        <v>579</v>
      </c>
      <c r="U15" s="1" t="s">
        <v>790</v>
      </c>
      <c r="V15" s="1" t="s">
        <v>791</v>
      </c>
    </row>
    <row r="16" spans="1:22" x14ac:dyDescent="0.25">
      <c r="A16" s="3" t="s">
        <v>28</v>
      </c>
      <c r="B16" s="4">
        <v>44229</v>
      </c>
      <c r="C16" s="1" t="s">
        <v>9</v>
      </c>
      <c r="D16" s="1">
        <v>10096</v>
      </c>
      <c r="E16" s="1" t="s">
        <v>16</v>
      </c>
      <c r="F16" s="1">
        <v>5</v>
      </c>
      <c r="G16" s="5">
        <v>912</v>
      </c>
      <c r="H16">
        <v>8</v>
      </c>
      <c r="R16" s="1">
        <v>10013</v>
      </c>
      <c r="S16" s="1" t="s">
        <v>580</v>
      </c>
      <c r="T16" s="1" t="s">
        <v>581</v>
      </c>
      <c r="U16" s="1" t="s">
        <v>885</v>
      </c>
      <c r="V16" s="1" t="s">
        <v>886</v>
      </c>
    </row>
    <row r="17" spans="1:22" x14ac:dyDescent="0.25">
      <c r="A17" s="3" t="s">
        <v>29</v>
      </c>
      <c r="B17" s="4">
        <v>44229</v>
      </c>
      <c r="C17" s="1" t="s">
        <v>12</v>
      </c>
      <c r="D17" s="1">
        <v>10040</v>
      </c>
      <c r="E17" s="1" t="s">
        <v>10</v>
      </c>
      <c r="F17" s="1">
        <v>7</v>
      </c>
      <c r="G17" s="5">
        <v>828</v>
      </c>
      <c r="H17">
        <v>6</v>
      </c>
      <c r="R17" s="1">
        <v>10014</v>
      </c>
      <c r="S17" s="1" t="s">
        <v>582</v>
      </c>
      <c r="T17" s="1" t="s">
        <v>583</v>
      </c>
      <c r="U17" s="1" t="s">
        <v>634</v>
      </c>
      <c r="V17" s="1" t="s">
        <v>635</v>
      </c>
    </row>
    <row r="18" spans="1:22" x14ac:dyDescent="0.25">
      <c r="A18" s="3" t="s">
        <v>30</v>
      </c>
      <c r="B18" s="4">
        <v>44230</v>
      </c>
      <c r="C18" s="1" t="s">
        <v>9</v>
      </c>
      <c r="D18" s="1">
        <v>10058</v>
      </c>
      <c r="E18" s="1" t="s">
        <v>18</v>
      </c>
      <c r="F18" s="1">
        <v>8</v>
      </c>
      <c r="G18" s="5">
        <v>1050</v>
      </c>
      <c r="H18">
        <v>4</v>
      </c>
      <c r="R18" s="1">
        <v>10015</v>
      </c>
      <c r="S18" s="1" t="s">
        <v>584</v>
      </c>
      <c r="T18" s="1" t="s">
        <v>585</v>
      </c>
      <c r="U18" s="1" t="s">
        <v>821</v>
      </c>
      <c r="V18" s="1" t="s">
        <v>822</v>
      </c>
    </row>
    <row r="19" spans="1:22" x14ac:dyDescent="0.25">
      <c r="A19" s="3" t="s">
        <v>31</v>
      </c>
      <c r="B19" s="4">
        <v>44230</v>
      </c>
      <c r="C19" s="1" t="s">
        <v>12</v>
      </c>
      <c r="D19" s="1">
        <v>10043</v>
      </c>
      <c r="E19" s="1" t="s">
        <v>16</v>
      </c>
      <c r="F19" s="1">
        <v>7</v>
      </c>
      <c r="G19" s="5">
        <v>798</v>
      </c>
      <c r="H19">
        <v>7</v>
      </c>
      <c r="R19" s="1">
        <v>10016</v>
      </c>
      <c r="S19" s="1" t="s">
        <v>586</v>
      </c>
      <c r="T19" s="1" t="s">
        <v>587</v>
      </c>
      <c r="U19" s="1" t="s">
        <v>845</v>
      </c>
      <c r="V19" s="1" t="s">
        <v>846</v>
      </c>
    </row>
    <row r="20" spans="1:22" x14ac:dyDescent="0.25">
      <c r="A20" s="3" t="s">
        <v>32</v>
      </c>
      <c r="B20" s="4">
        <v>44234</v>
      </c>
      <c r="C20" s="1" t="s">
        <v>9</v>
      </c>
      <c r="D20" s="1">
        <v>10079</v>
      </c>
      <c r="E20" s="1" t="s">
        <v>10</v>
      </c>
      <c r="F20" s="1">
        <v>6</v>
      </c>
      <c r="G20" s="5">
        <v>648</v>
      </c>
      <c r="H20">
        <v>12</v>
      </c>
      <c r="R20" s="1">
        <v>10017</v>
      </c>
      <c r="S20" s="1" t="s">
        <v>525</v>
      </c>
      <c r="T20" s="1" t="s">
        <v>588</v>
      </c>
      <c r="U20" s="1" t="s">
        <v>800</v>
      </c>
      <c r="V20" s="1" t="s">
        <v>801</v>
      </c>
    </row>
    <row r="21" spans="1:22" x14ac:dyDescent="0.25">
      <c r="A21" s="3" t="s">
        <v>33</v>
      </c>
      <c r="B21" s="4">
        <v>44237</v>
      </c>
      <c r="C21" s="1" t="s">
        <v>9</v>
      </c>
      <c r="D21" s="1">
        <v>10047</v>
      </c>
      <c r="E21" s="1" t="s">
        <v>39</v>
      </c>
      <c r="F21" s="1">
        <v>5</v>
      </c>
      <c r="G21" s="5">
        <v>616</v>
      </c>
      <c r="H21">
        <v>6</v>
      </c>
      <c r="R21" s="1">
        <v>10018</v>
      </c>
      <c r="S21" s="1" t="s">
        <v>589</v>
      </c>
      <c r="T21" s="1" t="s">
        <v>590</v>
      </c>
      <c r="U21" s="1" t="s">
        <v>851</v>
      </c>
      <c r="V21" s="1" t="s">
        <v>852</v>
      </c>
    </row>
    <row r="22" spans="1:22" x14ac:dyDescent="0.25">
      <c r="A22" s="3" t="s">
        <v>35</v>
      </c>
      <c r="B22" s="4">
        <v>44237</v>
      </c>
      <c r="C22" s="1" t="s">
        <v>9</v>
      </c>
      <c r="D22" s="1">
        <v>10031</v>
      </c>
      <c r="E22" s="1" t="s">
        <v>18</v>
      </c>
      <c r="F22" s="1">
        <v>8</v>
      </c>
      <c r="G22" s="5">
        <v>938</v>
      </c>
      <c r="H22">
        <v>1</v>
      </c>
      <c r="R22" s="1">
        <v>10019</v>
      </c>
      <c r="S22" s="1" t="s">
        <v>580</v>
      </c>
      <c r="T22" s="1" t="s">
        <v>591</v>
      </c>
      <c r="U22" s="1" t="s">
        <v>874</v>
      </c>
      <c r="V22" s="1" t="s">
        <v>873</v>
      </c>
    </row>
    <row r="23" spans="1:22" x14ac:dyDescent="0.25">
      <c r="A23" s="3" t="s">
        <v>36</v>
      </c>
      <c r="B23" s="4">
        <v>44239</v>
      </c>
      <c r="C23" s="1" t="s">
        <v>9</v>
      </c>
      <c r="D23" s="1">
        <v>10038</v>
      </c>
      <c r="E23" s="1" t="s">
        <v>10</v>
      </c>
      <c r="F23" s="1">
        <v>4</v>
      </c>
      <c r="G23" s="5">
        <v>747</v>
      </c>
      <c r="H23">
        <v>6</v>
      </c>
      <c r="R23" s="1">
        <v>10020</v>
      </c>
      <c r="S23" s="1" t="s">
        <v>593</v>
      </c>
      <c r="T23" s="1" t="s">
        <v>594</v>
      </c>
      <c r="U23" s="1" t="s">
        <v>773</v>
      </c>
      <c r="V23" s="1" t="s">
        <v>774</v>
      </c>
    </row>
    <row r="24" spans="1:22" x14ac:dyDescent="0.25">
      <c r="A24" s="3" t="s">
        <v>37</v>
      </c>
      <c r="B24" s="4">
        <v>44240</v>
      </c>
      <c r="C24" s="1" t="s">
        <v>12</v>
      </c>
      <c r="D24" s="1">
        <v>10051</v>
      </c>
      <c r="E24" s="1" t="s">
        <v>39</v>
      </c>
      <c r="F24" s="1">
        <v>3</v>
      </c>
      <c r="G24" s="5">
        <v>624</v>
      </c>
      <c r="H24">
        <v>9</v>
      </c>
      <c r="R24" s="1">
        <v>10021</v>
      </c>
      <c r="S24" s="1" t="s">
        <v>595</v>
      </c>
      <c r="T24" s="1" t="s">
        <v>596</v>
      </c>
      <c r="U24" s="1" t="s">
        <v>829</v>
      </c>
      <c r="V24" s="1" t="s">
        <v>830</v>
      </c>
    </row>
    <row r="25" spans="1:22" x14ac:dyDescent="0.25">
      <c r="A25" s="3" t="s">
        <v>38</v>
      </c>
      <c r="B25" s="4">
        <v>44249</v>
      </c>
      <c r="C25" s="1" t="s">
        <v>9</v>
      </c>
      <c r="D25" s="1">
        <v>10039</v>
      </c>
      <c r="E25" s="1" t="s">
        <v>20</v>
      </c>
      <c r="F25" s="1">
        <v>7</v>
      </c>
      <c r="G25" s="5">
        <v>814</v>
      </c>
      <c r="H25">
        <v>11</v>
      </c>
      <c r="R25" s="1">
        <v>10022</v>
      </c>
      <c r="S25" s="1" t="s">
        <v>597</v>
      </c>
      <c r="T25" s="1" t="s">
        <v>598</v>
      </c>
      <c r="U25" s="1" t="s">
        <v>612</v>
      </c>
      <c r="V25" s="1" t="s">
        <v>613</v>
      </c>
    </row>
    <row r="26" spans="1:22" x14ac:dyDescent="0.25">
      <c r="A26" s="3" t="s">
        <v>40</v>
      </c>
      <c r="B26" s="4">
        <v>44249</v>
      </c>
      <c r="C26" s="1" t="s">
        <v>12</v>
      </c>
      <c r="D26" s="1">
        <v>10033</v>
      </c>
      <c r="E26" s="1" t="s">
        <v>34</v>
      </c>
      <c r="F26" s="1">
        <v>7</v>
      </c>
      <c r="G26" s="5">
        <v>972</v>
      </c>
      <c r="H26">
        <v>8</v>
      </c>
      <c r="R26" s="1">
        <v>10023</v>
      </c>
      <c r="S26" s="1" t="s">
        <v>599</v>
      </c>
      <c r="T26" s="1" t="s">
        <v>600</v>
      </c>
      <c r="U26" s="1" t="s">
        <v>826</v>
      </c>
      <c r="V26" s="1" t="s">
        <v>825</v>
      </c>
    </row>
    <row r="27" spans="1:22" x14ac:dyDescent="0.25">
      <c r="A27" s="3" t="s">
        <v>41</v>
      </c>
      <c r="B27" s="4">
        <v>44252</v>
      </c>
      <c r="C27" s="1" t="s">
        <v>12</v>
      </c>
      <c r="D27" s="1">
        <v>10095</v>
      </c>
      <c r="E27" s="1" t="s">
        <v>13</v>
      </c>
      <c r="F27" s="1">
        <v>5</v>
      </c>
      <c r="G27" s="5">
        <v>700</v>
      </c>
      <c r="H27">
        <v>7</v>
      </c>
      <c r="R27" s="1">
        <v>10024</v>
      </c>
      <c r="S27" s="1" t="s">
        <v>601</v>
      </c>
      <c r="T27" s="1" t="s">
        <v>602</v>
      </c>
      <c r="U27" s="1" t="s">
        <v>703</v>
      </c>
      <c r="V27" s="1" t="s">
        <v>704</v>
      </c>
    </row>
    <row r="28" spans="1:22" x14ac:dyDescent="0.25">
      <c r="A28" s="3" t="s">
        <v>42</v>
      </c>
      <c r="B28" s="4">
        <v>44253</v>
      </c>
      <c r="C28" s="1" t="s">
        <v>9</v>
      </c>
      <c r="D28" s="1">
        <v>10023</v>
      </c>
      <c r="E28" s="1" t="s">
        <v>18</v>
      </c>
      <c r="F28" s="1">
        <v>7</v>
      </c>
      <c r="G28" s="5">
        <v>875</v>
      </c>
      <c r="H28">
        <v>10</v>
      </c>
      <c r="R28" s="1">
        <v>10025</v>
      </c>
      <c r="S28" s="1" t="s">
        <v>604</v>
      </c>
      <c r="T28" s="1" t="s">
        <v>605</v>
      </c>
      <c r="U28" s="1" t="s">
        <v>735</v>
      </c>
      <c r="V28" s="1" t="s">
        <v>736</v>
      </c>
    </row>
    <row r="29" spans="1:22" x14ac:dyDescent="0.25">
      <c r="A29" s="3" t="s">
        <v>43</v>
      </c>
      <c r="B29" s="4">
        <v>44256</v>
      </c>
      <c r="C29" s="1" t="s">
        <v>12</v>
      </c>
      <c r="D29" s="1">
        <v>10078</v>
      </c>
      <c r="E29" s="1" t="s">
        <v>34</v>
      </c>
      <c r="F29" s="1">
        <v>9</v>
      </c>
      <c r="G29" s="5">
        <v>1080</v>
      </c>
      <c r="H29">
        <v>8</v>
      </c>
      <c r="R29" s="1">
        <v>10026</v>
      </c>
      <c r="S29" s="1" t="s">
        <v>606</v>
      </c>
      <c r="T29" s="1" t="s">
        <v>607</v>
      </c>
      <c r="U29" s="1" t="s">
        <v>684</v>
      </c>
      <c r="V29" s="1" t="s">
        <v>685</v>
      </c>
    </row>
    <row r="30" spans="1:22" x14ac:dyDescent="0.25">
      <c r="A30" s="3" t="s">
        <v>44</v>
      </c>
      <c r="B30" s="4">
        <v>44257</v>
      </c>
      <c r="C30" s="1" t="s">
        <v>12</v>
      </c>
      <c r="D30" s="1">
        <v>10028</v>
      </c>
      <c r="E30" s="1" t="s">
        <v>20</v>
      </c>
      <c r="F30" s="1">
        <v>10</v>
      </c>
      <c r="G30" s="5">
        <v>990</v>
      </c>
      <c r="H30">
        <v>5</v>
      </c>
      <c r="R30" s="1">
        <v>10027</v>
      </c>
      <c r="S30" s="1" t="s">
        <v>610</v>
      </c>
      <c r="T30" s="1" t="s">
        <v>611</v>
      </c>
      <c r="U30" s="1" t="s">
        <v>879</v>
      </c>
      <c r="V30" s="1" t="s">
        <v>880</v>
      </c>
    </row>
    <row r="31" spans="1:22" x14ac:dyDescent="0.25">
      <c r="A31" s="3" t="s">
        <v>45</v>
      </c>
      <c r="B31" s="4">
        <v>44260</v>
      </c>
      <c r="C31" s="1" t="s">
        <v>9</v>
      </c>
      <c r="D31" s="1">
        <v>10025</v>
      </c>
      <c r="E31" s="1" t="s">
        <v>34</v>
      </c>
      <c r="F31" s="1">
        <v>9</v>
      </c>
      <c r="G31" s="5">
        <v>984</v>
      </c>
      <c r="H31">
        <v>7</v>
      </c>
      <c r="R31" s="1">
        <v>10028</v>
      </c>
      <c r="S31" s="1" t="s">
        <v>614</v>
      </c>
      <c r="T31" s="1" t="s">
        <v>615</v>
      </c>
      <c r="U31" s="1" t="s">
        <v>798</v>
      </c>
      <c r="V31" s="1" t="s">
        <v>799</v>
      </c>
    </row>
    <row r="32" spans="1:22" x14ac:dyDescent="0.25">
      <c r="A32" s="3" t="s">
        <v>46</v>
      </c>
      <c r="B32" s="4">
        <v>44260</v>
      </c>
      <c r="C32" s="1" t="s">
        <v>12</v>
      </c>
      <c r="D32" s="1">
        <v>10094</v>
      </c>
      <c r="E32" s="1" t="s">
        <v>63</v>
      </c>
      <c r="F32" s="1">
        <v>10</v>
      </c>
      <c r="G32" s="5">
        <v>1104</v>
      </c>
      <c r="H32">
        <v>1</v>
      </c>
      <c r="R32" s="1">
        <v>10029</v>
      </c>
      <c r="S32" s="1" t="s">
        <v>616</v>
      </c>
      <c r="T32" s="1" t="s">
        <v>617</v>
      </c>
      <c r="U32" s="1" t="s">
        <v>841</v>
      </c>
      <c r="V32" s="1" t="s">
        <v>842</v>
      </c>
    </row>
    <row r="33" spans="1:22" x14ac:dyDescent="0.25">
      <c r="A33" s="3" t="s">
        <v>47</v>
      </c>
      <c r="B33" s="4">
        <v>44261</v>
      </c>
      <c r="C33" s="1" t="s">
        <v>12</v>
      </c>
      <c r="D33" s="1">
        <v>10044</v>
      </c>
      <c r="E33" s="1" t="s">
        <v>10</v>
      </c>
      <c r="F33" s="1">
        <v>9</v>
      </c>
      <c r="G33" s="5">
        <v>720</v>
      </c>
      <c r="H33">
        <v>12</v>
      </c>
      <c r="R33" s="1">
        <v>10030</v>
      </c>
      <c r="S33" s="1" t="s">
        <v>620</v>
      </c>
      <c r="T33" s="1" t="s">
        <v>621</v>
      </c>
      <c r="U33" s="1" t="s">
        <v>720</v>
      </c>
      <c r="V33" s="1" t="s">
        <v>721</v>
      </c>
    </row>
    <row r="34" spans="1:22" x14ac:dyDescent="0.25">
      <c r="A34" s="3" t="s">
        <v>48</v>
      </c>
      <c r="B34" s="4">
        <v>44263</v>
      </c>
      <c r="C34" s="1" t="s">
        <v>12</v>
      </c>
      <c r="D34" s="1">
        <v>10084</v>
      </c>
      <c r="E34" s="1" t="s">
        <v>63</v>
      </c>
      <c r="F34" s="1">
        <v>6</v>
      </c>
      <c r="G34" s="5">
        <v>886</v>
      </c>
      <c r="H34">
        <v>11</v>
      </c>
      <c r="R34" s="1">
        <v>10031</v>
      </c>
      <c r="S34" s="1" t="s">
        <v>622</v>
      </c>
      <c r="T34" s="1" t="s">
        <v>623</v>
      </c>
      <c r="U34" s="1" t="s">
        <v>831</v>
      </c>
      <c r="V34" s="1" t="s">
        <v>832</v>
      </c>
    </row>
    <row r="35" spans="1:22" x14ac:dyDescent="0.25">
      <c r="A35" s="3" t="s">
        <v>49</v>
      </c>
      <c r="B35" s="4">
        <v>44265</v>
      </c>
      <c r="C35" s="1" t="s">
        <v>12</v>
      </c>
      <c r="D35" s="1">
        <v>10077</v>
      </c>
      <c r="E35" s="1" t="s">
        <v>63</v>
      </c>
      <c r="F35" s="1">
        <v>4</v>
      </c>
      <c r="G35" s="5">
        <v>1070</v>
      </c>
      <c r="H35">
        <v>9</v>
      </c>
      <c r="R35" s="1">
        <v>10032</v>
      </c>
      <c r="S35" s="1" t="s">
        <v>624</v>
      </c>
      <c r="T35" s="1" t="s">
        <v>625</v>
      </c>
      <c r="U35" s="1" t="s">
        <v>741</v>
      </c>
      <c r="V35" s="1" t="s">
        <v>742</v>
      </c>
    </row>
    <row r="36" spans="1:22" x14ac:dyDescent="0.25">
      <c r="A36" s="3" t="s">
        <v>50</v>
      </c>
      <c r="B36" s="4">
        <v>44266</v>
      </c>
      <c r="C36" s="1" t="s">
        <v>9</v>
      </c>
      <c r="D36" s="1">
        <v>10084</v>
      </c>
      <c r="E36" s="1" t="s">
        <v>39</v>
      </c>
      <c r="F36" s="1">
        <v>4</v>
      </c>
      <c r="G36" s="5">
        <v>672</v>
      </c>
      <c r="H36">
        <v>7</v>
      </c>
      <c r="R36" s="1">
        <v>10033</v>
      </c>
      <c r="S36" s="1" t="s">
        <v>606</v>
      </c>
      <c r="T36" s="1" t="s">
        <v>626</v>
      </c>
      <c r="U36" s="1" t="s">
        <v>833</v>
      </c>
      <c r="V36" s="1" t="s">
        <v>834</v>
      </c>
    </row>
    <row r="37" spans="1:22" x14ac:dyDescent="0.25">
      <c r="A37" s="3" t="s">
        <v>51</v>
      </c>
      <c r="B37" s="4">
        <v>44266</v>
      </c>
      <c r="C37" s="1" t="s">
        <v>12</v>
      </c>
      <c r="D37" s="1">
        <v>10020</v>
      </c>
      <c r="E37" s="1" t="s">
        <v>10</v>
      </c>
      <c r="F37" s="1">
        <v>5</v>
      </c>
      <c r="G37" s="5">
        <v>792</v>
      </c>
      <c r="H37">
        <v>6</v>
      </c>
      <c r="R37" s="1">
        <v>10034</v>
      </c>
      <c r="S37" s="1" t="s">
        <v>627</v>
      </c>
      <c r="T37" s="1" t="s">
        <v>628</v>
      </c>
      <c r="U37" s="1" t="s">
        <v>794</v>
      </c>
      <c r="V37" s="1" t="s">
        <v>795</v>
      </c>
    </row>
    <row r="38" spans="1:22" x14ac:dyDescent="0.25">
      <c r="A38" s="3" t="s">
        <v>52</v>
      </c>
      <c r="B38" s="4">
        <v>44270</v>
      </c>
      <c r="C38" s="1" t="s">
        <v>9</v>
      </c>
      <c r="D38" s="1">
        <v>10043</v>
      </c>
      <c r="E38" s="1" t="s">
        <v>13</v>
      </c>
      <c r="F38" s="1">
        <v>6</v>
      </c>
      <c r="G38" s="5">
        <v>910</v>
      </c>
      <c r="H38">
        <v>1</v>
      </c>
      <c r="R38" s="1">
        <v>10035</v>
      </c>
      <c r="S38" s="1" t="s">
        <v>629</v>
      </c>
      <c r="T38" s="1" t="s">
        <v>630</v>
      </c>
      <c r="U38" s="1" t="s">
        <v>815</v>
      </c>
      <c r="V38" s="1" t="s">
        <v>816</v>
      </c>
    </row>
    <row r="39" spans="1:22" x14ac:dyDescent="0.25">
      <c r="A39" s="3" t="s">
        <v>53</v>
      </c>
      <c r="B39" s="4">
        <v>44271</v>
      </c>
      <c r="C39" s="1" t="s">
        <v>12</v>
      </c>
      <c r="D39" s="1">
        <v>10081</v>
      </c>
      <c r="E39" s="1" t="s">
        <v>18</v>
      </c>
      <c r="F39" s="1">
        <v>6</v>
      </c>
      <c r="G39" s="5">
        <v>1188</v>
      </c>
      <c r="H39">
        <v>10</v>
      </c>
      <c r="R39" s="1">
        <v>10036</v>
      </c>
      <c r="S39" s="1" t="s">
        <v>558</v>
      </c>
      <c r="T39" s="1" t="s">
        <v>631</v>
      </c>
      <c r="U39" s="1" t="s">
        <v>644</v>
      </c>
      <c r="V39" s="1" t="s">
        <v>645</v>
      </c>
    </row>
    <row r="40" spans="1:22" x14ac:dyDescent="0.25">
      <c r="A40" s="3" t="s">
        <v>54</v>
      </c>
      <c r="B40" s="4">
        <v>44271</v>
      </c>
      <c r="C40" s="1" t="s">
        <v>9</v>
      </c>
      <c r="D40" s="1">
        <v>10039</v>
      </c>
      <c r="E40" s="1" t="s">
        <v>18</v>
      </c>
      <c r="F40" s="1">
        <v>6</v>
      </c>
      <c r="G40" s="5">
        <v>913</v>
      </c>
      <c r="H40">
        <v>1</v>
      </c>
      <c r="R40" s="1">
        <v>10037</v>
      </c>
      <c r="S40" s="1" t="s">
        <v>632</v>
      </c>
      <c r="T40" s="1" t="s">
        <v>633</v>
      </c>
      <c r="U40" s="1" t="s">
        <v>891</v>
      </c>
      <c r="V40" s="1" t="s">
        <v>892</v>
      </c>
    </row>
    <row r="41" spans="1:22" x14ac:dyDescent="0.25">
      <c r="A41" s="3" t="s">
        <v>55</v>
      </c>
      <c r="B41" s="4">
        <v>44279</v>
      </c>
      <c r="C41" s="1" t="s">
        <v>12</v>
      </c>
      <c r="D41" s="1">
        <v>10055</v>
      </c>
      <c r="E41" s="1" t="s">
        <v>20</v>
      </c>
      <c r="F41" s="1">
        <v>10</v>
      </c>
      <c r="G41" s="5">
        <v>869</v>
      </c>
      <c r="H41">
        <v>3</v>
      </c>
      <c r="R41" s="1">
        <v>10038</v>
      </c>
      <c r="S41" s="1" t="s">
        <v>636</v>
      </c>
      <c r="T41" s="1" t="s">
        <v>637</v>
      </c>
      <c r="U41" s="1" t="s">
        <v>641</v>
      </c>
      <c r="V41" s="1" t="s">
        <v>642</v>
      </c>
    </row>
    <row r="42" spans="1:22" x14ac:dyDescent="0.25">
      <c r="A42" s="3" t="s">
        <v>56</v>
      </c>
      <c r="B42" s="4">
        <v>44282</v>
      </c>
      <c r="C42" s="1" t="s">
        <v>12</v>
      </c>
      <c r="D42" s="1">
        <v>10055</v>
      </c>
      <c r="E42" s="1" t="s">
        <v>34</v>
      </c>
      <c r="F42" s="1">
        <v>4</v>
      </c>
      <c r="G42" s="5">
        <v>1080</v>
      </c>
      <c r="H42">
        <v>6</v>
      </c>
      <c r="R42" s="1">
        <v>10039</v>
      </c>
      <c r="S42" s="1" t="s">
        <v>636</v>
      </c>
      <c r="T42" s="1" t="s">
        <v>638</v>
      </c>
      <c r="U42" s="1" t="s">
        <v>731</v>
      </c>
      <c r="V42" s="1" t="s">
        <v>728</v>
      </c>
    </row>
    <row r="43" spans="1:22" x14ac:dyDescent="0.25">
      <c r="A43" s="3" t="s">
        <v>57</v>
      </c>
      <c r="B43" s="4">
        <v>44287</v>
      </c>
      <c r="C43" s="1" t="s">
        <v>12</v>
      </c>
      <c r="D43" s="1">
        <v>10045</v>
      </c>
      <c r="E43" s="1" t="s">
        <v>10</v>
      </c>
      <c r="F43" s="1">
        <v>1</v>
      </c>
      <c r="G43" s="5">
        <v>873</v>
      </c>
      <c r="H43">
        <v>11</v>
      </c>
      <c r="R43" s="1">
        <v>10040</v>
      </c>
      <c r="S43" s="1" t="s">
        <v>639</v>
      </c>
      <c r="T43" s="1" t="s">
        <v>640</v>
      </c>
      <c r="U43" s="1" t="s">
        <v>835</v>
      </c>
      <c r="V43" s="1" t="s">
        <v>836</v>
      </c>
    </row>
    <row r="44" spans="1:22" x14ac:dyDescent="0.25">
      <c r="A44" s="3" t="s">
        <v>58</v>
      </c>
      <c r="B44" s="4">
        <v>44290</v>
      </c>
      <c r="C44" s="1" t="s">
        <v>12</v>
      </c>
      <c r="D44" s="1">
        <v>10084</v>
      </c>
      <c r="E44" s="1" t="s">
        <v>18</v>
      </c>
      <c r="F44" s="1">
        <v>9</v>
      </c>
      <c r="G44" s="5">
        <v>963</v>
      </c>
      <c r="H44">
        <v>8</v>
      </c>
      <c r="R44" s="1">
        <v>10041</v>
      </c>
      <c r="S44" s="1" t="s">
        <v>624</v>
      </c>
      <c r="T44" s="1" t="s">
        <v>643</v>
      </c>
      <c r="U44" s="1" t="s">
        <v>804</v>
      </c>
      <c r="V44" s="1" t="s">
        <v>805</v>
      </c>
    </row>
    <row r="45" spans="1:22" x14ac:dyDescent="0.25">
      <c r="A45" s="3" t="s">
        <v>59</v>
      </c>
      <c r="B45" s="4">
        <v>44291</v>
      </c>
      <c r="C45" s="1" t="s">
        <v>9</v>
      </c>
      <c r="D45" s="1">
        <v>10073</v>
      </c>
      <c r="E45" s="1" t="s">
        <v>39</v>
      </c>
      <c r="F45" s="1">
        <v>5</v>
      </c>
      <c r="G45" s="5">
        <v>568</v>
      </c>
      <c r="H45">
        <v>12</v>
      </c>
      <c r="R45" s="1">
        <v>10042</v>
      </c>
      <c r="S45" s="1" t="s">
        <v>636</v>
      </c>
      <c r="T45" s="1" t="s">
        <v>646</v>
      </c>
      <c r="U45" s="1" t="s">
        <v>784</v>
      </c>
      <c r="V45" s="1" t="s">
        <v>785</v>
      </c>
    </row>
    <row r="46" spans="1:22" x14ac:dyDescent="0.25">
      <c r="A46" s="3" t="s">
        <v>60</v>
      </c>
      <c r="B46" s="4">
        <v>44291</v>
      </c>
      <c r="C46" s="1" t="s">
        <v>9</v>
      </c>
      <c r="D46" s="1">
        <v>10051</v>
      </c>
      <c r="E46" s="1" t="s">
        <v>20</v>
      </c>
      <c r="F46" s="1">
        <v>7</v>
      </c>
      <c r="G46" s="5">
        <v>946</v>
      </c>
      <c r="H46">
        <v>3</v>
      </c>
      <c r="R46" s="1">
        <v>10043</v>
      </c>
      <c r="S46" s="1" t="s">
        <v>647</v>
      </c>
      <c r="T46" s="1" t="s">
        <v>648</v>
      </c>
      <c r="U46" s="1" t="s">
        <v>572</v>
      </c>
      <c r="V46" s="1" t="s">
        <v>573</v>
      </c>
    </row>
    <row r="47" spans="1:22" x14ac:dyDescent="0.25">
      <c r="A47" s="3" t="s">
        <v>61</v>
      </c>
      <c r="B47" s="4">
        <v>44293</v>
      </c>
      <c r="C47" s="1" t="s">
        <v>9</v>
      </c>
      <c r="D47" s="1">
        <v>10015</v>
      </c>
      <c r="E47" s="1" t="s">
        <v>18</v>
      </c>
      <c r="F47" s="1">
        <v>8</v>
      </c>
      <c r="G47" s="5">
        <v>975</v>
      </c>
      <c r="H47">
        <v>9</v>
      </c>
      <c r="R47" s="1">
        <v>10044</v>
      </c>
      <c r="S47" s="1" t="s">
        <v>649</v>
      </c>
      <c r="T47" s="1" t="s">
        <v>650</v>
      </c>
      <c r="U47" s="1" t="s">
        <v>855</v>
      </c>
      <c r="V47" s="1" t="s">
        <v>856</v>
      </c>
    </row>
    <row r="48" spans="1:22" x14ac:dyDescent="0.25">
      <c r="A48" s="3" t="s">
        <v>62</v>
      </c>
      <c r="B48" s="4">
        <v>44298</v>
      </c>
      <c r="C48" s="1" t="s">
        <v>9</v>
      </c>
      <c r="D48" s="1">
        <v>10069</v>
      </c>
      <c r="E48" s="1" t="s">
        <v>18</v>
      </c>
      <c r="F48" s="1">
        <v>4</v>
      </c>
      <c r="G48" s="5">
        <v>963</v>
      </c>
      <c r="H48">
        <v>5</v>
      </c>
      <c r="R48" s="1">
        <v>10045</v>
      </c>
      <c r="S48" s="1" t="s">
        <v>651</v>
      </c>
      <c r="T48" s="1" t="s">
        <v>652</v>
      </c>
      <c r="U48" s="1" t="s">
        <v>881</v>
      </c>
      <c r="V48" s="1" t="s">
        <v>882</v>
      </c>
    </row>
    <row r="49" spans="1:22" x14ac:dyDescent="0.25">
      <c r="A49" s="3" t="s">
        <v>64</v>
      </c>
      <c r="B49" s="4">
        <v>44300</v>
      </c>
      <c r="C49" s="1" t="s">
        <v>9</v>
      </c>
      <c r="D49" s="1">
        <v>10063</v>
      </c>
      <c r="E49" s="1" t="s">
        <v>25</v>
      </c>
      <c r="F49" s="1">
        <v>8</v>
      </c>
      <c r="G49" s="5">
        <v>723</v>
      </c>
      <c r="H49">
        <v>6</v>
      </c>
      <c r="R49" s="1">
        <v>10046</v>
      </c>
      <c r="S49" s="1" t="s">
        <v>653</v>
      </c>
      <c r="T49" s="1" t="s">
        <v>654</v>
      </c>
      <c r="U49" s="1" t="s">
        <v>802</v>
      </c>
      <c r="V49" s="1" t="s">
        <v>803</v>
      </c>
    </row>
    <row r="50" spans="1:22" x14ac:dyDescent="0.25">
      <c r="A50" s="3" t="s">
        <v>65</v>
      </c>
      <c r="B50" s="4">
        <v>44302</v>
      </c>
      <c r="C50" s="1" t="s">
        <v>9</v>
      </c>
      <c r="D50" s="1">
        <v>10046</v>
      </c>
      <c r="E50" s="1" t="s">
        <v>18</v>
      </c>
      <c r="F50" s="1">
        <v>10</v>
      </c>
      <c r="G50" s="5">
        <v>1150</v>
      </c>
      <c r="H50">
        <v>2</v>
      </c>
      <c r="R50" s="1">
        <v>10047</v>
      </c>
      <c r="S50" s="1" t="s">
        <v>657</v>
      </c>
      <c r="T50" s="1" t="s">
        <v>658</v>
      </c>
      <c r="U50" s="1" t="s">
        <v>634</v>
      </c>
      <c r="V50" s="1" t="s">
        <v>635</v>
      </c>
    </row>
    <row r="51" spans="1:22" x14ac:dyDescent="0.25">
      <c r="A51" s="3" t="s">
        <v>66</v>
      </c>
      <c r="B51" s="4">
        <v>44308</v>
      </c>
      <c r="C51" s="1" t="s">
        <v>12</v>
      </c>
      <c r="D51" s="1">
        <v>10063</v>
      </c>
      <c r="E51" s="1" t="s">
        <v>20</v>
      </c>
      <c r="F51" s="1">
        <v>5</v>
      </c>
      <c r="G51" s="5">
        <v>1045</v>
      </c>
      <c r="H51">
        <v>3</v>
      </c>
      <c r="R51" s="1">
        <v>10048</v>
      </c>
      <c r="S51" s="1" t="s">
        <v>659</v>
      </c>
      <c r="T51" s="1" t="s">
        <v>660</v>
      </c>
      <c r="U51" s="1" t="s">
        <v>786</v>
      </c>
      <c r="V51" s="1" t="s">
        <v>787</v>
      </c>
    </row>
    <row r="52" spans="1:22" x14ac:dyDescent="0.25">
      <c r="A52" s="3" t="s">
        <v>67</v>
      </c>
      <c r="B52" s="4">
        <v>44309</v>
      </c>
      <c r="C52" s="1" t="s">
        <v>9</v>
      </c>
      <c r="D52" s="1">
        <v>10035</v>
      </c>
      <c r="E52" s="1" t="s">
        <v>16</v>
      </c>
      <c r="F52" s="1">
        <v>1</v>
      </c>
      <c r="G52" s="5">
        <v>922</v>
      </c>
      <c r="H52">
        <v>4</v>
      </c>
      <c r="R52" s="1">
        <v>10049</v>
      </c>
      <c r="S52" s="1" t="s">
        <v>663</v>
      </c>
      <c r="T52" s="1" t="s">
        <v>664</v>
      </c>
      <c r="U52" s="1" t="s">
        <v>867</v>
      </c>
      <c r="V52" s="1" t="s">
        <v>868</v>
      </c>
    </row>
    <row r="53" spans="1:22" x14ac:dyDescent="0.25">
      <c r="A53" s="3" t="s">
        <v>68</v>
      </c>
      <c r="B53" s="4">
        <v>44314</v>
      </c>
      <c r="C53" s="1" t="s">
        <v>9</v>
      </c>
      <c r="D53" s="1">
        <v>10020</v>
      </c>
      <c r="E53" s="1" t="s">
        <v>16</v>
      </c>
      <c r="F53" s="1">
        <v>9</v>
      </c>
      <c r="G53" s="5">
        <v>865</v>
      </c>
      <c r="H53">
        <v>9</v>
      </c>
      <c r="R53" s="1">
        <v>10050</v>
      </c>
      <c r="S53" s="1" t="s">
        <v>667</v>
      </c>
      <c r="T53" s="1" t="s">
        <v>668</v>
      </c>
      <c r="U53" s="1" t="s">
        <v>788</v>
      </c>
      <c r="V53" s="1" t="s">
        <v>789</v>
      </c>
    </row>
    <row r="54" spans="1:22" x14ac:dyDescent="0.25">
      <c r="A54" s="3" t="s">
        <v>69</v>
      </c>
      <c r="B54" s="4">
        <v>44316</v>
      </c>
      <c r="C54" s="1" t="s">
        <v>9</v>
      </c>
      <c r="D54" s="1">
        <v>10030</v>
      </c>
      <c r="E54" s="1" t="s">
        <v>39</v>
      </c>
      <c r="F54" s="1">
        <v>1</v>
      </c>
      <c r="G54" s="5">
        <v>592</v>
      </c>
      <c r="H54">
        <v>9</v>
      </c>
      <c r="R54" s="1">
        <v>10051</v>
      </c>
      <c r="S54" s="1" t="s">
        <v>564</v>
      </c>
      <c r="T54" s="1" t="s">
        <v>669</v>
      </c>
      <c r="U54" s="1" t="s">
        <v>865</v>
      </c>
      <c r="V54" s="1" t="s">
        <v>866</v>
      </c>
    </row>
    <row r="55" spans="1:22" x14ac:dyDescent="0.25">
      <c r="A55" s="3" t="s">
        <v>70</v>
      </c>
      <c r="B55" s="4">
        <v>44316</v>
      </c>
      <c r="C55" s="1" t="s">
        <v>9</v>
      </c>
      <c r="D55" s="1">
        <v>10099</v>
      </c>
      <c r="E55" s="1" t="s">
        <v>39</v>
      </c>
      <c r="F55" s="1">
        <v>3</v>
      </c>
      <c r="G55" s="5">
        <v>568</v>
      </c>
      <c r="H55">
        <v>8</v>
      </c>
      <c r="R55" s="1">
        <v>10052</v>
      </c>
      <c r="S55" s="1" t="s">
        <v>554</v>
      </c>
      <c r="T55" s="1" t="s">
        <v>670</v>
      </c>
      <c r="U55" s="1" t="s">
        <v>883</v>
      </c>
      <c r="V55" s="1" t="s">
        <v>884</v>
      </c>
    </row>
    <row r="56" spans="1:22" x14ac:dyDescent="0.25">
      <c r="A56" s="3" t="s">
        <v>71</v>
      </c>
      <c r="B56" s="4">
        <v>44318</v>
      </c>
      <c r="C56" s="1" t="s">
        <v>12</v>
      </c>
      <c r="D56" s="1">
        <v>10077</v>
      </c>
      <c r="E56" s="1" t="s">
        <v>13</v>
      </c>
      <c r="F56" s="1">
        <v>2</v>
      </c>
      <c r="G56" s="5">
        <v>890</v>
      </c>
      <c r="H56">
        <v>1</v>
      </c>
      <c r="R56" s="1">
        <v>10053</v>
      </c>
      <c r="S56" s="1" t="s">
        <v>671</v>
      </c>
      <c r="T56" s="1" t="s">
        <v>672</v>
      </c>
      <c r="U56" s="1" t="s">
        <v>661</v>
      </c>
      <c r="V56" s="1" t="s">
        <v>662</v>
      </c>
    </row>
    <row r="57" spans="1:22" x14ac:dyDescent="0.25">
      <c r="A57" s="3" t="s">
        <v>72</v>
      </c>
      <c r="B57" s="4">
        <v>44320</v>
      </c>
      <c r="C57" s="1" t="s">
        <v>12</v>
      </c>
      <c r="D57" s="1">
        <v>10037</v>
      </c>
      <c r="E57" s="1" t="s">
        <v>10</v>
      </c>
      <c r="F57" s="1">
        <v>9</v>
      </c>
      <c r="G57" s="5">
        <v>630</v>
      </c>
      <c r="H57">
        <v>5</v>
      </c>
      <c r="R57" s="1">
        <v>10054</v>
      </c>
      <c r="S57" s="1" t="s">
        <v>673</v>
      </c>
      <c r="T57" s="1" t="s">
        <v>674</v>
      </c>
      <c r="U57" s="1" t="s">
        <v>790</v>
      </c>
      <c r="V57" s="1" t="s">
        <v>791</v>
      </c>
    </row>
    <row r="58" spans="1:22" x14ac:dyDescent="0.25">
      <c r="A58" s="3" t="s">
        <v>73</v>
      </c>
      <c r="B58" s="4">
        <v>44320</v>
      </c>
      <c r="C58" s="1" t="s">
        <v>12</v>
      </c>
      <c r="D58" s="1">
        <v>10076</v>
      </c>
      <c r="E58" s="1" t="s">
        <v>16</v>
      </c>
      <c r="F58" s="1">
        <v>3</v>
      </c>
      <c r="G58" s="5">
        <v>684</v>
      </c>
      <c r="H58">
        <v>1</v>
      </c>
      <c r="R58" s="1">
        <v>10055</v>
      </c>
      <c r="S58" s="1" t="s">
        <v>677</v>
      </c>
      <c r="T58" s="1" t="s">
        <v>678</v>
      </c>
      <c r="U58" s="1" t="s">
        <v>831</v>
      </c>
      <c r="V58" s="1" t="s">
        <v>832</v>
      </c>
    </row>
    <row r="59" spans="1:22" x14ac:dyDescent="0.25">
      <c r="A59" s="3" t="s">
        <v>74</v>
      </c>
      <c r="B59" s="4">
        <v>44324</v>
      </c>
      <c r="C59" s="1" t="s">
        <v>9</v>
      </c>
      <c r="D59" s="1">
        <v>10023</v>
      </c>
      <c r="E59" s="1" t="s">
        <v>10</v>
      </c>
      <c r="F59" s="1">
        <v>5</v>
      </c>
      <c r="G59" s="5">
        <v>810</v>
      </c>
      <c r="H59">
        <v>10</v>
      </c>
      <c r="R59" s="1">
        <v>10056</v>
      </c>
      <c r="S59" s="1" t="s">
        <v>604</v>
      </c>
      <c r="T59" s="1" t="s">
        <v>679</v>
      </c>
      <c r="U59" s="1" t="s">
        <v>889</v>
      </c>
      <c r="V59" s="1" t="s">
        <v>890</v>
      </c>
    </row>
    <row r="60" spans="1:22" x14ac:dyDescent="0.25">
      <c r="A60" s="3" t="s">
        <v>75</v>
      </c>
      <c r="B60" s="4">
        <v>44325</v>
      </c>
      <c r="C60" s="1" t="s">
        <v>12</v>
      </c>
      <c r="D60" s="1">
        <v>10084</v>
      </c>
      <c r="E60" s="1" t="s">
        <v>63</v>
      </c>
      <c r="F60" s="1">
        <v>1</v>
      </c>
      <c r="G60" s="5">
        <v>920</v>
      </c>
      <c r="H60">
        <v>12</v>
      </c>
      <c r="R60" s="1">
        <v>10057</v>
      </c>
      <c r="S60" s="1" t="s">
        <v>680</v>
      </c>
      <c r="T60" s="1" t="s">
        <v>681</v>
      </c>
      <c r="U60" s="1" t="s">
        <v>871</v>
      </c>
      <c r="V60" s="1" t="s">
        <v>872</v>
      </c>
    </row>
    <row r="61" spans="1:22" x14ac:dyDescent="0.25">
      <c r="A61" s="3" t="s">
        <v>76</v>
      </c>
      <c r="B61" s="4">
        <v>44326</v>
      </c>
      <c r="C61" s="1" t="s">
        <v>12</v>
      </c>
      <c r="D61" s="1">
        <v>10066</v>
      </c>
      <c r="E61" s="1" t="s">
        <v>39</v>
      </c>
      <c r="F61" s="1">
        <v>1</v>
      </c>
      <c r="G61" s="5">
        <v>760</v>
      </c>
      <c r="H61">
        <v>7</v>
      </c>
      <c r="R61" s="1">
        <v>10058</v>
      </c>
      <c r="S61" s="1" t="s">
        <v>682</v>
      </c>
      <c r="T61" s="1" t="s">
        <v>683</v>
      </c>
      <c r="U61" s="1" t="s">
        <v>815</v>
      </c>
      <c r="V61" s="1" t="s">
        <v>816</v>
      </c>
    </row>
    <row r="62" spans="1:22" x14ac:dyDescent="0.25">
      <c r="A62" s="3" t="s">
        <v>77</v>
      </c>
      <c r="B62" s="4">
        <v>44328</v>
      </c>
      <c r="C62" s="1" t="s">
        <v>12</v>
      </c>
      <c r="D62" s="1">
        <v>10095</v>
      </c>
      <c r="E62" s="1" t="s">
        <v>20</v>
      </c>
      <c r="F62" s="1">
        <v>4</v>
      </c>
      <c r="G62" s="5">
        <v>1078</v>
      </c>
      <c r="H62">
        <v>6</v>
      </c>
      <c r="R62" s="1">
        <v>10059</v>
      </c>
      <c r="S62" s="1" t="s">
        <v>686</v>
      </c>
      <c r="T62" s="1" t="s">
        <v>687</v>
      </c>
      <c r="U62" s="1" t="s">
        <v>796</v>
      </c>
      <c r="V62" s="1" t="s">
        <v>797</v>
      </c>
    </row>
    <row r="63" spans="1:22" x14ac:dyDescent="0.25">
      <c r="A63" s="3" t="s">
        <v>78</v>
      </c>
      <c r="B63" s="4">
        <v>44329</v>
      </c>
      <c r="C63" s="1" t="s">
        <v>9</v>
      </c>
      <c r="D63" s="1">
        <v>10061</v>
      </c>
      <c r="E63" s="1" t="s">
        <v>13</v>
      </c>
      <c r="F63" s="1">
        <v>10</v>
      </c>
      <c r="G63" s="5">
        <v>950</v>
      </c>
      <c r="H63">
        <v>4</v>
      </c>
      <c r="R63" s="1">
        <v>10060</v>
      </c>
      <c r="S63" s="1" t="s">
        <v>564</v>
      </c>
      <c r="T63" s="1" t="s">
        <v>690</v>
      </c>
      <c r="U63" s="1" t="s">
        <v>815</v>
      </c>
      <c r="V63" s="1" t="s">
        <v>816</v>
      </c>
    </row>
    <row r="64" spans="1:22" x14ac:dyDescent="0.25">
      <c r="A64" s="3" t="s">
        <v>79</v>
      </c>
      <c r="B64" s="4">
        <v>44330</v>
      </c>
      <c r="C64" s="1" t="s">
        <v>12</v>
      </c>
      <c r="D64" s="1">
        <v>10033</v>
      </c>
      <c r="E64" s="1" t="s">
        <v>39</v>
      </c>
      <c r="F64" s="1">
        <v>10</v>
      </c>
      <c r="G64" s="5">
        <v>608</v>
      </c>
      <c r="H64">
        <v>12</v>
      </c>
      <c r="R64" s="1">
        <v>10061</v>
      </c>
      <c r="S64" s="1" t="s">
        <v>691</v>
      </c>
      <c r="T64" s="1" t="s">
        <v>692</v>
      </c>
      <c r="U64" s="1" t="s">
        <v>823</v>
      </c>
      <c r="V64" s="1" t="s">
        <v>824</v>
      </c>
    </row>
    <row r="65" spans="1:22" x14ac:dyDescent="0.25">
      <c r="A65" s="3" t="s">
        <v>80</v>
      </c>
      <c r="B65" s="4">
        <v>44331</v>
      </c>
      <c r="C65" s="1" t="s">
        <v>12</v>
      </c>
      <c r="D65" s="1">
        <v>10072</v>
      </c>
      <c r="E65" s="1" t="s">
        <v>13</v>
      </c>
      <c r="F65" s="1">
        <v>2</v>
      </c>
      <c r="G65" s="5">
        <v>880</v>
      </c>
      <c r="H65">
        <v>5</v>
      </c>
      <c r="R65" s="1">
        <v>10062</v>
      </c>
      <c r="S65" s="1" t="s">
        <v>695</v>
      </c>
      <c r="T65" s="1" t="s">
        <v>696</v>
      </c>
      <c r="U65" s="1" t="s">
        <v>675</v>
      </c>
      <c r="V65" s="1" t="s">
        <v>676</v>
      </c>
    </row>
    <row r="66" spans="1:22" x14ac:dyDescent="0.25">
      <c r="A66" s="3" t="s">
        <v>81</v>
      </c>
      <c r="B66" s="4">
        <v>44332</v>
      </c>
      <c r="C66" s="1" t="s">
        <v>9</v>
      </c>
      <c r="D66" s="1">
        <v>10064</v>
      </c>
      <c r="E66" s="1" t="s">
        <v>18</v>
      </c>
      <c r="F66" s="1">
        <v>7</v>
      </c>
      <c r="G66" s="5">
        <v>913</v>
      </c>
      <c r="H66">
        <v>2</v>
      </c>
      <c r="R66" s="1">
        <v>10063</v>
      </c>
      <c r="S66" s="1" t="s">
        <v>601</v>
      </c>
      <c r="T66" s="1" t="s">
        <v>699</v>
      </c>
      <c r="U66" s="1" t="s">
        <v>811</v>
      </c>
      <c r="V66" s="1" t="s">
        <v>812</v>
      </c>
    </row>
    <row r="67" spans="1:22" x14ac:dyDescent="0.25">
      <c r="A67" s="3" t="s">
        <v>82</v>
      </c>
      <c r="B67" s="4">
        <v>44332</v>
      </c>
      <c r="C67" s="1" t="s">
        <v>9</v>
      </c>
      <c r="D67" s="1">
        <v>10082</v>
      </c>
      <c r="E67" s="1" t="s">
        <v>10</v>
      </c>
      <c r="F67" s="1">
        <v>9</v>
      </c>
      <c r="G67" s="5">
        <v>657</v>
      </c>
      <c r="H67">
        <v>3</v>
      </c>
      <c r="R67" s="1">
        <v>10064</v>
      </c>
      <c r="S67" s="1" t="s">
        <v>700</v>
      </c>
      <c r="T67" s="1" t="s">
        <v>701</v>
      </c>
      <c r="U67" s="1" t="s">
        <v>843</v>
      </c>
      <c r="V67" s="1" t="s">
        <v>844</v>
      </c>
    </row>
    <row r="68" spans="1:22" x14ac:dyDescent="0.25">
      <c r="A68" s="3" t="s">
        <v>83</v>
      </c>
      <c r="B68" s="4">
        <v>44333</v>
      </c>
      <c r="C68" s="1" t="s">
        <v>9</v>
      </c>
      <c r="D68" s="1">
        <v>10008</v>
      </c>
      <c r="E68" s="1" t="s">
        <v>39</v>
      </c>
      <c r="F68" s="1">
        <v>10</v>
      </c>
      <c r="G68" s="5">
        <v>656</v>
      </c>
      <c r="H68">
        <v>3</v>
      </c>
      <c r="R68" s="1">
        <v>10065</v>
      </c>
      <c r="S68" s="1" t="s">
        <v>521</v>
      </c>
      <c r="T68" s="1" t="s">
        <v>702</v>
      </c>
      <c r="U68" s="1" t="s">
        <v>813</v>
      </c>
      <c r="V68" s="1" t="s">
        <v>814</v>
      </c>
    </row>
    <row r="69" spans="1:22" x14ac:dyDescent="0.25">
      <c r="A69" s="3" t="s">
        <v>84</v>
      </c>
      <c r="B69" s="4">
        <v>44334</v>
      </c>
      <c r="C69" s="1" t="s">
        <v>12</v>
      </c>
      <c r="D69" s="1">
        <v>10059</v>
      </c>
      <c r="E69" s="1" t="s">
        <v>39</v>
      </c>
      <c r="F69" s="1">
        <v>9</v>
      </c>
      <c r="G69" s="5">
        <v>608</v>
      </c>
      <c r="H69">
        <v>2</v>
      </c>
      <c r="R69" s="1">
        <v>10066</v>
      </c>
      <c r="S69" s="1" t="s">
        <v>705</v>
      </c>
      <c r="T69" s="1" t="s">
        <v>706</v>
      </c>
      <c r="U69" s="1" t="s">
        <v>839</v>
      </c>
      <c r="V69" s="1" t="s">
        <v>840</v>
      </c>
    </row>
    <row r="70" spans="1:22" x14ac:dyDescent="0.25">
      <c r="A70" s="3" t="s">
        <v>85</v>
      </c>
      <c r="B70" s="4">
        <v>44336</v>
      </c>
      <c r="C70" s="1" t="s">
        <v>9</v>
      </c>
      <c r="D70" s="1">
        <v>10088</v>
      </c>
      <c r="E70" s="1" t="s">
        <v>25</v>
      </c>
      <c r="F70" s="1">
        <v>1</v>
      </c>
      <c r="G70" s="5">
        <v>723</v>
      </c>
      <c r="H70">
        <v>12</v>
      </c>
      <c r="R70" s="1">
        <v>10067</v>
      </c>
      <c r="S70" s="1" t="s">
        <v>570</v>
      </c>
      <c r="T70" s="1" t="s">
        <v>707</v>
      </c>
      <c r="U70" s="1" t="s">
        <v>782</v>
      </c>
      <c r="V70" s="1" t="s">
        <v>783</v>
      </c>
    </row>
    <row r="71" spans="1:22" x14ac:dyDescent="0.25">
      <c r="A71" s="3" t="s">
        <v>86</v>
      </c>
      <c r="B71" s="4">
        <v>44337</v>
      </c>
      <c r="C71" s="1" t="s">
        <v>12</v>
      </c>
      <c r="D71" s="1">
        <v>10063</v>
      </c>
      <c r="E71" s="1" t="s">
        <v>16</v>
      </c>
      <c r="F71" s="1">
        <v>8</v>
      </c>
      <c r="G71" s="5">
        <v>798</v>
      </c>
      <c r="H71">
        <v>8</v>
      </c>
      <c r="R71" s="1">
        <v>10068</v>
      </c>
      <c r="S71" s="1" t="s">
        <v>708</v>
      </c>
      <c r="T71" s="1" t="s">
        <v>709</v>
      </c>
      <c r="U71" s="1" t="s">
        <v>859</v>
      </c>
      <c r="V71" s="1" t="s">
        <v>860</v>
      </c>
    </row>
    <row r="72" spans="1:22" x14ac:dyDescent="0.25">
      <c r="A72" s="3" t="s">
        <v>87</v>
      </c>
      <c r="B72" s="4">
        <v>44340</v>
      </c>
      <c r="C72" s="1" t="s">
        <v>9</v>
      </c>
      <c r="D72" s="1">
        <v>10035</v>
      </c>
      <c r="E72" s="1" t="s">
        <v>39</v>
      </c>
      <c r="F72" s="1">
        <v>6</v>
      </c>
      <c r="G72" s="5">
        <v>704</v>
      </c>
      <c r="H72">
        <v>2</v>
      </c>
      <c r="R72" s="1">
        <v>10069</v>
      </c>
      <c r="S72" s="1" t="s">
        <v>653</v>
      </c>
      <c r="T72" s="1" t="s">
        <v>710</v>
      </c>
      <c r="U72" s="1" t="s">
        <v>847</v>
      </c>
      <c r="V72" s="1" t="s">
        <v>848</v>
      </c>
    </row>
    <row r="73" spans="1:22" x14ac:dyDescent="0.25">
      <c r="A73" s="3" t="s">
        <v>88</v>
      </c>
      <c r="B73" s="4">
        <v>44341</v>
      </c>
      <c r="C73" s="1" t="s">
        <v>9</v>
      </c>
      <c r="D73" s="1">
        <v>10080</v>
      </c>
      <c r="E73" s="1" t="s">
        <v>10</v>
      </c>
      <c r="F73" s="1">
        <v>1</v>
      </c>
      <c r="G73" s="5">
        <v>873</v>
      </c>
      <c r="H73">
        <v>5</v>
      </c>
      <c r="R73" s="1">
        <v>10070</v>
      </c>
      <c r="S73" s="1" t="s">
        <v>711</v>
      </c>
      <c r="T73" s="1" t="s">
        <v>712</v>
      </c>
      <c r="U73" s="1" t="s">
        <v>778</v>
      </c>
      <c r="V73" s="1" t="s">
        <v>779</v>
      </c>
    </row>
    <row r="74" spans="1:22" x14ac:dyDescent="0.25">
      <c r="A74" s="3" t="s">
        <v>89</v>
      </c>
      <c r="B74" s="4">
        <v>44342</v>
      </c>
      <c r="C74" s="1" t="s">
        <v>9</v>
      </c>
      <c r="D74" s="1">
        <v>10022</v>
      </c>
      <c r="E74" s="1" t="s">
        <v>10</v>
      </c>
      <c r="F74" s="1">
        <v>1</v>
      </c>
      <c r="G74" s="5">
        <v>765</v>
      </c>
      <c r="H74">
        <v>9</v>
      </c>
      <c r="R74" s="1">
        <v>10071</v>
      </c>
      <c r="S74" s="1" t="s">
        <v>713</v>
      </c>
      <c r="T74" s="1" t="s">
        <v>714</v>
      </c>
      <c r="U74" s="1" t="s">
        <v>837</v>
      </c>
      <c r="V74" s="1" t="s">
        <v>838</v>
      </c>
    </row>
    <row r="75" spans="1:22" x14ac:dyDescent="0.25">
      <c r="A75" s="3" t="s">
        <v>90</v>
      </c>
      <c r="B75" s="4">
        <v>44343</v>
      </c>
      <c r="C75" s="1" t="s">
        <v>12</v>
      </c>
      <c r="D75" s="1">
        <v>10060</v>
      </c>
      <c r="E75" s="1" t="s">
        <v>20</v>
      </c>
      <c r="F75" s="1">
        <v>9</v>
      </c>
      <c r="G75" s="5">
        <v>935</v>
      </c>
      <c r="H75">
        <v>6</v>
      </c>
      <c r="R75" s="1">
        <v>10072</v>
      </c>
      <c r="S75" s="1" t="s">
        <v>708</v>
      </c>
      <c r="T75" s="1" t="s">
        <v>715</v>
      </c>
      <c r="U75" s="1" t="s">
        <v>697</v>
      </c>
      <c r="V75" s="1" t="s">
        <v>698</v>
      </c>
    </row>
    <row r="76" spans="1:22" x14ac:dyDescent="0.25">
      <c r="A76" s="3" t="s">
        <v>91</v>
      </c>
      <c r="B76" s="4">
        <v>44347</v>
      </c>
      <c r="C76" s="1" t="s">
        <v>9</v>
      </c>
      <c r="D76" s="1">
        <v>10049</v>
      </c>
      <c r="E76" s="1" t="s">
        <v>63</v>
      </c>
      <c r="F76" s="1">
        <v>5</v>
      </c>
      <c r="G76" s="5">
        <v>1139</v>
      </c>
      <c r="H76">
        <v>3</v>
      </c>
      <c r="R76" s="1">
        <v>10073</v>
      </c>
      <c r="S76" s="1" t="s">
        <v>718</v>
      </c>
      <c r="T76" s="1" t="s">
        <v>719</v>
      </c>
      <c r="U76" s="1" t="s">
        <v>826</v>
      </c>
      <c r="V76" s="1" t="s">
        <v>825</v>
      </c>
    </row>
    <row r="77" spans="1:22" x14ac:dyDescent="0.25">
      <c r="A77" s="3" t="s">
        <v>92</v>
      </c>
      <c r="B77" s="4">
        <v>44348</v>
      </c>
      <c r="C77" s="1" t="s">
        <v>9</v>
      </c>
      <c r="D77" s="1">
        <v>10099</v>
      </c>
      <c r="E77" s="1" t="s">
        <v>18</v>
      </c>
      <c r="F77" s="1">
        <v>3</v>
      </c>
      <c r="G77" s="5">
        <v>1013</v>
      </c>
      <c r="H77">
        <v>3</v>
      </c>
      <c r="R77" s="1">
        <v>10074</v>
      </c>
      <c r="S77" s="1" t="s">
        <v>722</v>
      </c>
      <c r="T77" s="1" t="s">
        <v>723</v>
      </c>
      <c r="U77" s="1" t="s">
        <v>827</v>
      </c>
      <c r="V77" s="1" t="s">
        <v>828</v>
      </c>
    </row>
    <row r="78" spans="1:22" x14ac:dyDescent="0.25">
      <c r="A78" s="3" t="s">
        <v>93</v>
      </c>
      <c r="B78" s="4">
        <v>44354</v>
      </c>
      <c r="C78" s="1" t="s">
        <v>9</v>
      </c>
      <c r="D78" s="1">
        <v>10024</v>
      </c>
      <c r="E78" s="1" t="s">
        <v>20</v>
      </c>
      <c r="F78" s="1">
        <v>6</v>
      </c>
      <c r="G78" s="5">
        <v>968</v>
      </c>
      <c r="H78">
        <v>3</v>
      </c>
      <c r="R78" s="1">
        <v>10075</v>
      </c>
      <c r="S78" s="1" t="s">
        <v>574</v>
      </c>
      <c r="T78" s="1" t="s">
        <v>724</v>
      </c>
      <c r="U78" s="1" t="s">
        <v>693</v>
      </c>
      <c r="V78" s="1" t="s">
        <v>694</v>
      </c>
    </row>
    <row r="79" spans="1:22" x14ac:dyDescent="0.25">
      <c r="A79" s="3" t="s">
        <v>94</v>
      </c>
      <c r="B79" s="4">
        <v>44356</v>
      </c>
      <c r="C79" s="1" t="s">
        <v>12</v>
      </c>
      <c r="D79" s="1">
        <v>10078</v>
      </c>
      <c r="E79" s="1" t="s">
        <v>10</v>
      </c>
      <c r="F79" s="1">
        <v>8</v>
      </c>
      <c r="G79" s="5">
        <v>729</v>
      </c>
      <c r="H79">
        <v>8</v>
      </c>
      <c r="R79" s="1">
        <v>10076</v>
      </c>
      <c r="S79" s="1" t="s">
        <v>725</v>
      </c>
      <c r="T79" s="1" t="s">
        <v>726</v>
      </c>
      <c r="U79" s="1" t="s">
        <v>720</v>
      </c>
      <c r="V79" s="1" t="s">
        <v>721</v>
      </c>
    </row>
    <row r="80" spans="1:22" x14ac:dyDescent="0.25">
      <c r="A80" s="3" t="s">
        <v>95</v>
      </c>
      <c r="B80" s="4">
        <v>44359</v>
      </c>
      <c r="C80" s="1" t="s">
        <v>12</v>
      </c>
      <c r="D80" s="1">
        <v>10015</v>
      </c>
      <c r="E80" s="1" t="s">
        <v>39</v>
      </c>
      <c r="F80" s="1">
        <v>7</v>
      </c>
      <c r="G80" s="5">
        <v>784</v>
      </c>
      <c r="H80">
        <v>12</v>
      </c>
      <c r="R80" s="1">
        <v>10077</v>
      </c>
      <c r="S80" s="1" t="s">
        <v>560</v>
      </c>
      <c r="T80" s="1" t="s">
        <v>727</v>
      </c>
      <c r="U80" s="1" t="s">
        <v>863</v>
      </c>
      <c r="V80" s="1" t="s">
        <v>864</v>
      </c>
    </row>
    <row r="81" spans="1:22" x14ac:dyDescent="0.25">
      <c r="A81" s="3" t="s">
        <v>96</v>
      </c>
      <c r="B81" s="4">
        <v>44360</v>
      </c>
      <c r="C81" s="1" t="s">
        <v>9</v>
      </c>
      <c r="D81" s="1">
        <v>10058</v>
      </c>
      <c r="E81" s="1" t="s">
        <v>10</v>
      </c>
      <c r="F81" s="1">
        <v>10</v>
      </c>
      <c r="G81" s="5">
        <v>639</v>
      </c>
      <c r="H81">
        <v>3</v>
      </c>
      <c r="R81" s="1">
        <v>10078</v>
      </c>
      <c r="S81" s="1" t="s">
        <v>729</v>
      </c>
      <c r="T81" s="1" t="s">
        <v>730</v>
      </c>
      <c r="U81" s="1" t="s">
        <v>665</v>
      </c>
      <c r="V81" s="1" t="s">
        <v>666</v>
      </c>
    </row>
    <row r="82" spans="1:22" x14ac:dyDescent="0.25">
      <c r="A82" s="3" t="s">
        <v>97</v>
      </c>
      <c r="B82" s="4">
        <v>44360</v>
      </c>
      <c r="C82" s="1" t="s">
        <v>12</v>
      </c>
      <c r="D82" s="1">
        <v>10072</v>
      </c>
      <c r="E82" s="1" t="s">
        <v>39</v>
      </c>
      <c r="F82" s="1">
        <v>7</v>
      </c>
      <c r="G82" s="5">
        <v>760</v>
      </c>
      <c r="H82">
        <v>5</v>
      </c>
      <c r="R82" s="1">
        <v>10079</v>
      </c>
      <c r="S82" s="1" t="s">
        <v>627</v>
      </c>
      <c r="T82" s="1" t="s">
        <v>732</v>
      </c>
      <c r="U82" s="1" t="s">
        <v>618</v>
      </c>
      <c r="V82" s="1" t="s">
        <v>619</v>
      </c>
    </row>
    <row r="83" spans="1:22" x14ac:dyDescent="0.25">
      <c r="A83" s="3" t="s">
        <v>98</v>
      </c>
      <c r="B83" s="4">
        <v>44366</v>
      </c>
      <c r="C83" s="1" t="s">
        <v>12</v>
      </c>
      <c r="D83" s="1">
        <v>10012</v>
      </c>
      <c r="E83" s="1" t="s">
        <v>13</v>
      </c>
      <c r="F83" s="1">
        <v>4</v>
      </c>
      <c r="G83" s="5">
        <v>960</v>
      </c>
      <c r="H83">
        <v>1</v>
      </c>
      <c r="R83" s="1">
        <v>10080</v>
      </c>
      <c r="S83" s="1" t="s">
        <v>532</v>
      </c>
      <c r="T83" s="1" t="s">
        <v>733</v>
      </c>
      <c r="U83" s="1" t="s">
        <v>741</v>
      </c>
      <c r="V83" s="1" t="s">
        <v>742</v>
      </c>
    </row>
    <row r="84" spans="1:22" x14ac:dyDescent="0.25">
      <c r="A84" s="3" t="s">
        <v>99</v>
      </c>
      <c r="B84" s="4">
        <v>44367</v>
      </c>
      <c r="C84" s="1" t="s">
        <v>12</v>
      </c>
      <c r="D84" s="1">
        <v>10061</v>
      </c>
      <c r="E84" s="1" t="s">
        <v>16</v>
      </c>
      <c r="F84" s="1">
        <v>8</v>
      </c>
      <c r="G84" s="5">
        <v>732</v>
      </c>
      <c r="H84">
        <v>11</v>
      </c>
      <c r="R84" s="1">
        <v>10081</v>
      </c>
      <c r="S84" s="1" t="s">
        <v>627</v>
      </c>
      <c r="T84" s="1" t="s">
        <v>734</v>
      </c>
      <c r="U84" s="1" t="s">
        <v>688</v>
      </c>
      <c r="V84" s="1" t="s">
        <v>689</v>
      </c>
    </row>
    <row r="85" spans="1:22" x14ac:dyDescent="0.25">
      <c r="A85" s="3" t="s">
        <v>100</v>
      </c>
      <c r="B85" s="4">
        <v>44370</v>
      </c>
      <c r="C85" s="1" t="s">
        <v>12</v>
      </c>
      <c r="D85" s="1">
        <v>10079</v>
      </c>
      <c r="E85" s="1" t="s">
        <v>10</v>
      </c>
      <c r="F85" s="1">
        <v>1</v>
      </c>
      <c r="G85" s="5">
        <v>828</v>
      </c>
      <c r="H85">
        <v>8</v>
      </c>
      <c r="R85" s="1">
        <v>10082</v>
      </c>
      <c r="S85" s="1" t="s">
        <v>737</v>
      </c>
      <c r="T85" s="1" t="s">
        <v>738</v>
      </c>
      <c r="U85" s="1" t="s">
        <v>780</v>
      </c>
      <c r="V85" s="1" t="s">
        <v>781</v>
      </c>
    </row>
    <row r="86" spans="1:22" x14ac:dyDescent="0.25">
      <c r="A86" s="3" t="s">
        <v>101</v>
      </c>
      <c r="B86" s="4">
        <v>44373</v>
      </c>
      <c r="C86" s="1" t="s">
        <v>12</v>
      </c>
      <c r="D86" s="1">
        <v>10096</v>
      </c>
      <c r="E86" s="1" t="s">
        <v>13</v>
      </c>
      <c r="F86" s="1">
        <v>4</v>
      </c>
      <c r="G86" s="5">
        <v>720</v>
      </c>
      <c r="H86">
        <v>3</v>
      </c>
      <c r="R86" s="1">
        <v>10083</v>
      </c>
      <c r="S86" s="1" t="s">
        <v>739</v>
      </c>
      <c r="T86" s="1" t="s">
        <v>740</v>
      </c>
      <c r="U86" s="1" t="s">
        <v>608</v>
      </c>
      <c r="V86" s="1" t="s">
        <v>609</v>
      </c>
    </row>
    <row r="87" spans="1:22" x14ac:dyDescent="0.25">
      <c r="A87" s="3" t="s">
        <v>102</v>
      </c>
      <c r="B87" s="4">
        <v>44381</v>
      </c>
      <c r="C87" s="1" t="s">
        <v>12</v>
      </c>
      <c r="D87" s="1">
        <v>10099</v>
      </c>
      <c r="E87" s="1" t="s">
        <v>10</v>
      </c>
      <c r="F87" s="1">
        <v>3</v>
      </c>
      <c r="G87" s="5">
        <v>693</v>
      </c>
      <c r="H87">
        <v>12</v>
      </c>
      <c r="R87" s="1">
        <v>10084</v>
      </c>
      <c r="S87" s="1" t="s">
        <v>560</v>
      </c>
      <c r="T87" s="1" t="s">
        <v>743</v>
      </c>
      <c r="U87" s="1" t="s">
        <v>806</v>
      </c>
      <c r="V87" s="1" t="s">
        <v>807</v>
      </c>
    </row>
    <row r="88" spans="1:22" x14ac:dyDescent="0.25">
      <c r="A88" s="3" t="s">
        <v>103</v>
      </c>
      <c r="B88" s="4">
        <v>44384</v>
      </c>
      <c r="C88" s="1" t="s">
        <v>12</v>
      </c>
      <c r="D88" s="1">
        <v>10034</v>
      </c>
      <c r="E88" s="1" t="s">
        <v>39</v>
      </c>
      <c r="F88" s="1">
        <v>3</v>
      </c>
      <c r="G88" s="5">
        <v>656</v>
      </c>
      <c r="H88">
        <v>4</v>
      </c>
      <c r="R88" s="1">
        <v>10085</v>
      </c>
      <c r="S88" s="1" t="s">
        <v>647</v>
      </c>
      <c r="T88" s="1" t="s">
        <v>746</v>
      </c>
      <c r="U88" s="1" t="s">
        <v>875</v>
      </c>
      <c r="V88" s="1" t="s">
        <v>876</v>
      </c>
    </row>
    <row r="89" spans="1:22" x14ac:dyDescent="0.25">
      <c r="A89" s="3" t="s">
        <v>104</v>
      </c>
      <c r="B89" s="4">
        <v>44386</v>
      </c>
      <c r="C89" s="1" t="s">
        <v>9</v>
      </c>
      <c r="D89" s="1">
        <v>10077</v>
      </c>
      <c r="E89" s="1" t="s">
        <v>39</v>
      </c>
      <c r="F89" s="1">
        <v>10</v>
      </c>
      <c r="G89" s="5">
        <v>632</v>
      </c>
      <c r="H89">
        <v>9</v>
      </c>
      <c r="R89" s="1">
        <v>10086</v>
      </c>
      <c r="S89" s="1" t="s">
        <v>747</v>
      </c>
      <c r="T89" s="1" t="s">
        <v>748</v>
      </c>
      <c r="U89" s="1" t="s">
        <v>655</v>
      </c>
      <c r="V89" s="1" t="s">
        <v>656</v>
      </c>
    </row>
    <row r="90" spans="1:22" x14ac:dyDescent="0.25">
      <c r="A90" s="3" t="s">
        <v>105</v>
      </c>
      <c r="B90" s="4">
        <v>44389</v>
      </c>
      <c r="C90" s="1" t="s">
        <v>9</v>
      </c>
      <c r="D90" s="1">
        <v>10006</v>
      </c>
      <c r="E90" s="1" t="s">
        <v>34</v>
      </c>
      <c r="F90" s="1">
        <v>1</v>
      </c>
      <c r="G90" s="5">
        <v>948</v>
      </c>
      <c r="H90">
        <v>11</v>
      </c>
      <c r="R90" s="1">
        <v>10087</v>
      </c>
      <c r="S90" s="1" t="s">
        <v>749</v>
      </c>
      <c r="T90" s="1" t="s">
        <v>750</v>
      </c>
      <c r="U90" s="1" t="s">
        <v>853</v>
      </c>
      <c r="V90" s="1" t="s">
        <v>854</v>
      </c>
    </row>
    <row r="91" spans="1:22" x14ac:dyDescent="0.25">
      <c r="A91" s="3" t="s">
        <v>106</v>
      </c>
      <c r="B91" s="4">
        <v>44391</v>
      </c>
      <c r="C91" s="1" t="s">
        <v>9</v>
      </c>
      <c r="D91" s="1">
        <v>10059</v>
      </c>
      <c r="E91" s="1" t="s">
        <v>25</v>
      </c>
      <c r="F91" s="1">
        <v>5</v>
      </c>
      <c r="G91" s="5">
        <v>748</v>
      </c>
      <c r="H91">
        <v>9</v>
      </c>
      <c r="R91" s="1">
        <v>10088</v>
      </c>
      <c r="S91" s="1" t="s">
        <v>751</v>
      </c>
      <c r="T91" s="1" t="s">
        <v>752</v>
      </c>
      <c r="U91" s="1" t="s">
        <v>693</v>
      </c>
      <c r="V91" s="1" t="s">
        <v>694</v>
      </c>
    </row>
    <row r="92" spans="1:22" x14ac:dyDescent="0.25">
      <c r="A92" s="3" t="s">
        <v>107</v>
      </c>
      <c r="B92" s="4">
        <v>44393</v>
      </c>
      <c r="C92" s="1" t="s">
        <v>12</v>
      </c>
      <c r="D92" s="1">
        <v>10058</v>
      </c>
      <c r="E92" s="1" t="s">
        <v>20</v>
      </c>
      <c r="F92" s="1">
        <v>9</v>
      </c>
      <c r="G92" s="5">
        <v>957</v>
      </c>
      <c r="H92">
        <v>6</v>
      </c>
      <c r="R92" s="1">
        <v>10089</v>
      </c>
      <c r="S92" s="1" t="s">
        <v>753</v>
      </c>
      <c r="T92" s="1" t="s">
        <v>754</v>
      </c>
      <c r="U92" s="1" t="s">
        <v>820</v>
      </c>
      <c r="V92" s="1" t="s">
        <v>819</v>
      </c>
    </row>
    <row r="93" spans="1:22" x14ac:dyDescent="0.25">
      <c r="A93" s="3" t="s">
        <v>108</v>
      </c>
      <c r="B93" s="4">
        <v>44395</v>
      </c>
      <c r="C93" s="1" t="s">
        <v>9</v>
      </c>
      <c r="D93" s="1">
        <v>10057</v>
      </c>
      <c r="E93" s="1" t="s">
        <v>18</v>
      </c>
      <c r="F93" s="1">
        <v>6</v>
      </c>
      <c r="G93" s="5">
        <v>1088</v>
      </c>
      <c r="H93">
        <v>2</v>
      </c>
      <c r="R93" s="1">
        <v>10090</v>
      </c>
      <c r="S93" s="1" t="s">
        <v>755</v>
      </c>
      <c r="T93" s="1" t="s">
        <v>756</v>
      </c>
      <c r="U93" s="1" t="s">
        <v>798</v>
      </c>
      <c r="V93" s="1" t="s">
        <v>799</v>
      </c>
    </row>
    <row r="94" spans="1:22" x14ac:dyDescent="0.25">
      <c r="A94" s="3" t="s">
        <v>109</v>
      </c>
      <c r="B94" s="4">
        <v>44396</v>
      </c>
      <c r="C94" s="1" t="s">
        <v>9</v>
      </c>
      <c r="D94" s="1">
        <v>10085</v>
      </c>
      <c r="E94" s="1" t="s">
        <v>20</v>
      </c>
      <c r="F94" s="1">
        <v>2</v>
      </c>
      <c r="G94" s="5">
        <v>770</v>
      </c>
      <c r="H94">
        <v>7</v>
      </c>
      <c r="R94" s="1">
        <v>10091</v>
      </c>
      <c r="S94" s="1" t="s">
        <v>757</v>
      </c>
      <c r="T94" s="1" t="s">
        <v>758</v>
      </c>
      <c r="U94" s="1" t="s">
        <v>855</v>
      </c>
      <c r="V94" s="1" t="s">
        <v>856</v>
      </c>
    </row>
    <row r="95" spans="1:22" x14ac:dyDescent="0.25">
      <c r="A95" s="3" t="s">
        <v>110</v>
      </c>
      <c r="B95" s="4">
        <v>44402</v>
      </c>
      <c r="C95" s="1" t="s">
        <v>12</v>
      </c>
      <c r="D95" s="1">
        <v>10100</v>
      </c>
      <c r="E95" s="1" t="s">
        <v>13</v>
      </c>
      <c r="F95" s="1">
        <v>3</v>
      </c>
      <c r="G95" s="5">
        <v>990</v>
      </c>
      <c r="H95">
        <v>6</v>
      </c>
      <c r="R95" s="1">
        <v>10092</v>
      </c>
      <c r="S95" s="1" t="s">
        <v>589</v>
      </c>
      <c r="T95" s="1" t="s">
        <v>759</v>
      </c>
      <c r="U95" s="1" t="s">
        <v>603</v>
      </c>
      <c r="V95" s="1" t="s">
        <v>592</v>
      </c>
    </row>
    <row r="96" spans="1:22" x14ac:dyDescent="0.25">
      <c r="A96" s="3" t="s">
        <v>111</v>
      </c>
      <c r="B96" s="4">
        <v>44403</v>
      </c>
      <c r="C96" s="1" t="s">
        <v>12</v>
      </c>
      <c r="D96" s="1">
        <v>10029</v>
      </c>
      <c r="E96" s="1" t="s">
        <v>16</v>
      </c>
      <c r="F96" s="1">
        <v>1</v>
      </c>
      <c r="G96" s="5">
        <v>741</v>
      </c>
      <c r="H96">
        <v>5</v>
      </c>
      <c r="R96" s="1">
        <v>10093</v>
      </c>
      <c r="S96" s="1" t="s">
        <v>760</v>
      </c>
      <c r="T96" s="1" t="s">
        <v>761</v>
      </c>
      <c r="U96" s="1" t="s">
        <v>813</v>
      </c>
      <c r="V96" s="1" t="s">
        <v>814</v>
      </c>
    </row>
    <row r="97" spans="1:22" x14ac:dyDescent="0.25">
      <c r="A97" s="3" t="s">
        <v>112</v>
      </c>
      <c r="B97" s="4">
        <v>44405</v>
      </c>
      <c r="C97" s="1" t="s">
        <v>12</v>
      </c>
      <c r="D97" s="1">
        <v>10001</v>
      </c>
      <c r="E97" s="1" t="s">
        <v>10</v>
      </c>
      <c r="F97" s="1">
        <v>10</v>
      </c>
      <c r="G97" s="5">
        <v>648</v>
      </c>
      <c r="H97">
        <v>10</v>
      </c>
      <c r="R97" s="1">
        <v>10094</v>
      </c>
      <c r="S97" s="1" t="s">
        <v>531</v>
      </c>
      <c r="T97" s="1" t="s">
        <v>762</v>
      </c>
      <c r="U97" s="1" t="s">
        <v>716</v>
      </c>
      <c r="V97" s="1" t="s">
        <v>717</v>
      </c>
    </row>
    <row r="98" spans="1:22" x14ac:dyDescent="0.25">
      <c r="A98" s="3" t="s">
        <v>113</v>
      </c>
      <c r="B98" s="4">
        <v>44407</v>
      </c>
      <c r="C98" s="1" t="s">
        <v>9</v>
      </c>
      <c r="D98" s="1">
        <v>10041</v>
      </c>
      <c r="E98" s="1" t="s">
        <v>10</v>
      </c>
      <c r="F98" s="1">
        <v>1</v>
      </c>
      <c r="G98" s="5">
        <v>819</v>
      </c>
      <c r="H98">
        <v>12</v>
      </c>
      <c r="R98" s="1">
        <v>10095</v>
      </c>
      <c r="S98" s="1" t="s">
        <v>763</v>
      </c>
      <c r="T98" s="1" t="s">
        <v>764</v>
      </c>
      <c r="U98" s="1" t="s">
        <v>869</v>
      </c>
      <c r="V98" s="1" t="s">
        <v>870</v>
      </c>
    </row>
    <row r="99" spans="1:22" x14ac:dyDescent="0.25">
      <c r="A99" s="3" t="s">
        <v>114</v>
      </c>
      <c r="B99" s="4">
        <v>44411</v>
      </c>
      <c r="C99" s="1" t="s">
        <v>9</v>
      </c>
      <c r="D99" s="1">
        <v>10012</v>
      </c>
      <c r="E99" s="1" t="s">
        <v>25</v>
      </c>
      <c r="F99" s="1">
        <v>6</v>
      </c>
      <c r="G99" s="5">
        <v>723</v>
      </c>
      <c r="H99">
        <v>8</v>
      </c>
      <c r="R99" s="1">
        <v>10096</v>
      </c>
      <c r="S99" s="1" t="s">
        <v>765</v>
      </c>
      <c r="T99" s="1" t="s">
        <v>766</v>
      </c>
      <c r="U99" s="1" t="s">
        <v>808</v>
      </c>
      <c r="V99" s="1" t="s">
        <v>809</v>
      </c>
    </row>
    <row r="100" spans="1:22" x14ac:dyDescent="0.25">
      <c r="A100" s="3" t="s">
        <v>115</v>
      </c>
      <c r="B100" s="4">
        <v>44413</v>
      </c>
      <c r="C100" s="1" t="s">
        <v>9</v>
      </c>
      <c r="D100" s="1">
        <v>10051</v>
      </c>
      <c r="E100" s="1" t="s">
        <v>10</v>
      </c>
      <c r="F100" s="1">
        <v>10</v>
      </c>
      <c r="G100" s="5">
        <v>873</v>
      </c>
      <c r="H100">
        <v>9</v>
      </c>
      <c r="R100" s="1">
        <v>10097</v>
      </c>
      <c r="S100" s="1" t="s">
        <v>767</v>
      </c>
      <c r="T100" s="1" t="s">
        <v>768</v>
      </c>
      <c r="U100" s="1" t="s">
        <v>820</v>
      </c>
      <c r="V100" s="1" t="s">
        <v>819</v>
      </c>
    </row>
    <row r="101" spans="1:22" x14ac:dyDescent="0.25">
      <c r="A101" s="3" t="s">
        <v>116</v>
      </c>
      <c r="B101" s="4">
        <v>44415</v>
      </c>
      <c r="C101" s="1" t="s">
        <v>9</v>
      </c>
      <c r="D101" s="1">
        <v>10017</v>
      </c>
      <c r="E101" s="1" t="s">
        <v>13</v>
      </c>
      <c r="F101" s="1">
        <v>6</v>
      </c>
      <c r="G101" s="5">
        <v>880</v>
      </c>
      <c r="H101">
        <v>4</v>
      </c>
      <c r="R101" s="1">
        <v>10098</v>
      </c>
      <c r="S101" s="1" t="s">
        <v>769</v>
      </c>
      <c r="T101" s="1" t="s">
        <v>770</v>
      </c>
      <c r="U101" s="1" t="s">
        <v>744</v>
      </c>
      <c r="V101" s="1" t="s">
        <v>745</v>
      </c>
    </row>
    <row r="102" spans="1:22" x14ac:dyDescent="0.25">
      <c r="A102" s="3" t="s">
        <v>117</v>
      </c>
      <c r="B102" s="4">
        <v>44418</v>
      </c>
      <c r="C102" s="1" t="s">
        <v>12</v>
      </c>
      <c r="D102" s="1">
        <v>10017</v>
      </c>
      <c r="E102" s="1" t="s">
        <v>16</v>
      </c>
      <c r="F102" s="1">
        <v>3</v>
      </c>
      <c r="G102" s="5">
        <v>779</v>
      </c>
      <c r="H102">
        <v>12</v>
      </c>
      <c r="R102" s="1">
        <v>10099</v>
      </c>
      <c r="S102" s="1" t="s">
        <v>771</v>
      </c>
      <c r="T102" s="1" t="s">
        <v>772</v>
      </c>
      <c r="U102" s="1" t="s">
        <v>861</v>
      </c>
      <c r="V102" s="1" t="s">
        <v>862</v>
      </c>
    </row>
    <row r="103" spans="1:22" x14ac:dyDescent="0.25">
      <c r="A103" s="3" t="s">
        <v>118</v>
      </c>
      <c r="B103" s="4">
        <v>44424</v>
      </c>
      <c r="C103" s="1" t="s">
        <v>12</v>
      </c>
      <c r="D103" s="1">
        <v>10095</v>
      </c>
      <c r="E103" s="1" t="s">
        <v>18</v>
      </c>
      <c r="F103" s="1">
        <v>9</v>
      </c>
      <c r="G103" s="5">
        <v>1075</v>
      </c>
      <c r="H103">
        <v>2</v>
      </c>
      <c r="R103" s="1">
        <v>10100</v>
      </c>
      <c r="S103" s="1" t="s">
        <v>713</v>
      </c>
      <c r="T103" s="1" t="s">
        <v>775</v>
      </c>
      <c r="U103" s="1" t="s">
        <v>792</v>
      </c>
      <c r="V103" s="1" t="s">
        <v>793</v>
      </c>
    </row>
    <row r="104" spans="1:22" x14ac:dyDescent="0.25">
      <c r="A104" s="3" t="s">
        <v>119</v>
      </c>
      <c r="B104" s="4">
        <v>44427</v>
      </c>
      <c r="C104" s="1" t="s">
        <v>12</v>
      </c>
      <c r="D104" s="1">
        <v>10044</v>
      </c>
      <c r="E104" s="1" t="s">
        <v>10</v>
      </c>
      <c r="F104" s="1">
        <v>4</v>
      </c>
      <c r="G104" s="5">
        <v>666</v>
      </c>
      <c r="H104">
        <v>4</v>
      </c>
    </row>
    <row r="105" spans="1:22" x14ac:dyDescent="0.25">
      <c r="A105" s="3" t="s">
        <v>120</v>
      </c>
      <c r="B105" s="4">
        <v>44428</v>
      </c>
      <c r="C105" s="1" t="s">
        <v>12</v>
      </c>
      <c r="D105" s="1">
        <v>10081</v>
      </c>
      <c r="E105" s="1" t="s">
        <v>20</v>
      </c>
      <c r="F105" s="1">
        <v>2</v>
      </c>
      <c r="G105" s="5">
        <v>979</v>
      </c>
      <c r="H105">
        <v>2</v>
      </c>
    </row>
    <row r="106" spans="1:22" x14ac:dyDescent="0.25">
      <c r="A106" s="3" t="s">
        <v>121</v>
      </c>
      <c r="B106" s="4">
        <v>44428</v>
      </c>
      <c r="C106" s="1" t="s">
        <v>9</v>
      </c>
      <c r="D106" s="1">
        <v>10064</v>
      </c>
      <c r="E106" s="1" t="s">
        <v>13</v>
      </c>
      <c r="F106" s="1">
        <v>2</v>
      </c>
      <c r="G106" s="5">
        <v>830</v>
      </c>
      <c r="H106">
        <v>10</v>
      </c>
    </row>
    <row r="107" spans="1:22" x14ac:dyDescent="0.25">
      <c r="A107" s="3" t="s">
        <v>122</v>
      </c>
      <c r="B107" s="4">
        <v>44430</v>
      </c>
      <c r="C107" s="1" t="s">
        <v>9</v>
      </c>
      <c r="D107" s="1">
        <v>10041</v>
      </c>
      <c r="E107" s="1" t="s">
        <v>10</v>
      </c>
      <c r="F107" s="1">
        <v>8</v>
      </c>
      <c r="G107" s="5">
        <v>819</v>
      </c>
      <c r="H107">
        <v>1</v>
      </c>
    </row>
    <row r="108" spans="1:22" x14ac:dyDescent="0.25">
      <c r="A108" s="3" t="s">
        <v>123</v>
      </c>
      <c r="B108" s="4">
        <v>44445</v>
      </c>
      <c r="C108" s="1" t="s">
        <v>12</v>
      </c>
      <c r="D108" s="1">
        <v>10026</v>
      </c>
      <c r="E108" s="1" t="s">
        <v>39</v>
      </c>
      <c r="F108" s="1">
        <v>9</v>
      </c>
      <c r="G108" s="5">
        <v>608</v>
      </c>
      <c r="H108">
        <v>6</v>
      </c>
    </row>
    <row r="109" spans="1:22" x14ac:dyDescent="0.25">
      <c r="A109" s="3" t="s">
        <v>124</v>
      </c>
      <c r="B109" s="4">
        <v>44446</v>
      </c>
      <c r="C109" s="1" t="s">
        <v>9</v>
      </c>
      <c r="D109" s="1">
        <v>10048</v>
      </c>
      <c r="E109" s="1" t="s">
        <v>34</v>
      </c>
      <c r="F109" s="1">
        <v>2</v>
      </c>
      <c r="G109" s="5">
        <v>1116</v>
      </c>
      <c r="H109">
        <v>9</v>
      </c>
    </row>
    <row r="110" spans="1:22" x14ac:dyDescent="0.25">
      <c r="A110" s="3" t="s">
        <v>125</v>
      </c>
      <c r="B110" s="4">
        <v>44447</v>
      </c>
      <c r="C110" s="1" t="s">
        <v>9</v>
      </c>
      <c r="D110" s="1">
        <v>10079</v>
      </c>
      <c r="E110" s="1" t="s">
        <v>25</v>
      </c>
      <c r="F110" s="1">
        <v>4</v>
      </c>
      <c r="G110" s="5">
        <v>714</v>
      </c>
      <c r="H110">
        <v>1</v>
      </c>
    </row>
    <row r="111" spans="1:22" x14ac:dyDescent="0.25">
      <c r="A111" s="3" t="s">
        <v>126</v>
      </c>
      <c r="B111" s="4">
        <v>44447</v>
      </c>
      <c r="C111" s="1" t="s">
        <v>9</v>
      </c>
      <c r="D111" s="1">
        <v>10026</v>
      </c>
      <c r="E111" s="1" t="s">
        <v>18</v>
      </c>
      <c r="F111" s="1">
        <v>6</v>
      </c>
      <c r="G111" s="5">
        <v>1088</v>
      </c>
      <c r="H111">
        <v>12</v>
      </c>
    </row>
    <row r="112" spans="1:22" x14ac:dyDescent="0.25">
      <c r="A112" s="3" t="s">
        <v>127</v>
      </c>
      <c r="B112" s="4">
        <v>44454</v>
      </c>
      <c r="C112" s="1" t="s">
        <v>12</v>
      </c>
      <c r="D112" s="1">
        <v>10078</v>
      </c>
      <c r="E112" s="1" t="s">
        <v>16</v>
      </c>
      <c r="F112" s="1">
        <v>4</v>
      </c>
      <c r="G112" s="5">
        <v>732</v>
      </c>
      <c r="H112">
        <v>7</v>
      </c>
    </row>
    <row r="113" spans="1:8" x14ac:dyDescent="0.25">
      <c r="A113" s="3" t="s">
        <v>128</v>
      </c>
      <c r="B113" s="4">
        <v>44455</v>
      </c>
      <c r="C113" s="1" t="s">
        <v>12</v>
      </c>
      <c r="D113" s="1">
        <v>10099</v>
      </c>
      <c r="E113" s="1" t="s">
        <v>63</v>
      </c>
      <c r="F113" s="1">
        <v>8</v>
      </c>
      <c r="G113" s="5">
        <v>805</v>
      </c>
      <c r="H113">
        <v>5</v>
      </c>
    </row>
    <row r="114" spans="1:8" x14ac:dyDescent="0.25">
      <c r="A114" s="3" t="s">
        <v>129</v>
      </c>
      <c r="B114" s="4">
        <v>44457</v>
      </c>
      <c r="C114" s="1" t="s">
        <v>9</v>
      </c>
      <c r="D114" s="1">
        <v>10039</v>
      </c>
      <c r="E114" s="1" t="s">
        <v>20</v>
      </c>
      <c r="F114" s="1">
        <v>10</v>
      </c>
      <c r="G114" s="5">
        <v>1067</v>
      </c>
      <c r="H114">
        <v>10</v>
      </c>
    </row>
    <row r="115" spans="1:8" x14ac:dyDescent="0.25">
      <c r="A115" s="3" t="s">
        <v>130</v>
      </c>
      <c r="B115" s="4">
        <v>44458</v>
      </c>
      <c r="C115" s="1" t="s">
        <v>12</v>
      </c>
      <c r="D115" s="1">
        <v>10059</v>
      </c>
      <c r="E115" s="1" t="s">
        <v>13</v>
      </c>
      <c r="F115" s="1">
        <v>3</v>
      </c>
      <c r="G115" s="5">
        <v>840</v>
      </c>
      <c r="H115">
        <v>2</v>
      </c>
    </row>
    <row r="116" spans="1:8" x14ac:dyDescent="0.25">
      <c r="A116" s="3" t="s">
        <v>131</v>
      </c>
      <c r="B116" s="4">
        <v>44458</v>
      </c>
      <c r="C116" s="1" t="s">
        <v>9</v>
      </c>
      <c r="D116" s="1">
        <v>10013</v>
      </c>
      <c r="E116" s="1" t="s">
        <v>34</v>
      </c>
      <c r="F116" s="1">
        <v>5</v>
      </c>
      <c r="G116" s="5">
        <v>1116</v>
      </c>
      <c r="H116">
        <v>1</v>
      </c>
    </row>
    <row r="117" spans="1:8" x14ac:dyDescent="0.25">
      <c r="A117" s="3" t="s">
        <v>132</v>
      </c>
      <c r="B117" s="4">
        <v>44461</v>
      </c>
      <c r="C117" s="1" t="s">
        <v>12</v>
      </c>
      <c r="D117" s="1">
        <v>10058</v>
      </c>
      <c r="E117" s="1" t="s">
        <v>10</v>
      </c>
      <c r="F117" s="1">
        <v>10</v>
      </c>
      <c r="G117" s="5">
        <v>873</v>
      </c>
      <c r="H117">
        <v>3</v>
      </c>
    </row>
    <row r="118" spans="1:8" x14ac:dyDescent="0.25">
      <c r="A118" s="3" t="s">
        <v>133</v>
      </c>
      <c r="B118" s="4">
        <v>44466</v>
      </c>
      <c r="C118" s="1" t="s">
        <v>9</v>
      </c>
      <c r="D118" s="1">
        <v>10048</v>
      </c>
      <c r="E118" s="1" t="s">
        <v>39</v>
      </c>
      <c r="F118" s="1">
        <v>2</v>
      </c>
      <c r="G118" s="5">
        <v>784</v>
      </c>
      <c r="H118">
        <v>3</v>
      </c>
    </row>
    <row r="119" spans="1:8" x14ac:dyDescent="0.25">
      <c r="A119" s="3" t="s">
        <v>134</v>
      </c>
      <c r="B119" s="4">
        <v>44466</v>
      </c>
      <c r="C119" s="1" t="s">
        <v>12</v>
      </c>
      <c r="D119" s="1">
        <v>10077</v>
      </c>
      <c r="E119" s="1" t="s">
        <v>10</v>
      </c>
      <c r="F119" s="1">
        <v>5</v>
      </c>
      <c r="G119" s="5">
        <v>666</v>
      </c>
      <c r="H119">
        <v>1</v>
      </c>
    </row>
    <row r="120" spans="1:8" x14ac:dyDescent="0.25">
      <c r="A120" s="3" t="s">
        <v>135</v>
      </c>
      <c r="B120" s="4">
        <v>44466</v>
      </c>
      <c r="C120" s="1" t="s">
        <v>9</v>
      </c>
      <c r="D120" s="1">
        <v>10062</v>
      </c>
      <c r="E120" s="1" t="s">
        <v>20</v>
      </c>
      <c r="F120" s="1">
        <v>3</v>
      </c>
      <c r="G120" s="5">
        <v>880</v>
      </c>
      <c r="H120">
        <v>12</v>
      </c>
    </row>
    <row r="121" spans="1:8" x14ac:dyDescent="0.25">
      <c r="A121" s="3" t="s">
        <v>136</v>
      </c>
      <c r="B121" s="4">
        <v>44467</v>
      </c>
      <c r="C121" s="1" t="s">
        <v>9</v>
      </c>
      <c r="D121" s="1">
        <v>10025</v>
      </c>
      <c r="E121" s="1" t="s">
        <v>25</v>
      </c>
      <c r="F121" s="1">
        <v>5</v>
      </c>
      <c r="G121" s="5">
        <v>612</v>
      </c>
      <c r="H121">
        <v>11</v>
      </c>
    </row>
    <row r="122" spans="1:8" x14ac:dyDescent="0.25">
      <c r="A122" s="3" t="s">
        <v>137</v>
      </c>
      <c r="B122" s="4">
        <v>44469</v>
      </c>
      <c r="C122" s="1" t="s">
        <v>9</v>
      </c>
      <c r="D122" s="1">
        <v>10078</v>
      </c>
      <c r="E122" s="1" t="s">
        <v>16</v>
      </c>
      <c r="F122" s="1">
        <v>10</v>
      </c>
      <c r="G122" s="5">
        <v>865</v>
      </c>
      <c r="H122">
        <v>2</v>
      </c>
    </row>
    <row r="123" spans="1:8" x14ac:dyDescent="0.25">
      <c r="A123" s="3" t="s">
        <v>138</v>
      </c>
      <c r="B123" s="4">
        <v>44473</v>
      </c>
      <c r="C123" s="1" t="s">
        <v>12</v>
      </c>
      <c r="D123" s="1">
        <v>10056</v>
      </c>
      <c r="E123" s="1" t="s">
        <v>16</v>
      </c>
      <c r="F123" s="1">
        <v>1</v>
      </c>
      <c r="G123" s="5">
        <v>694</v>
      </c>
      <c r="H123">
        <v>10</v>
      </c>
    </row>
    <row r="124" spans="1:8" x14ac:dyDescent="0.25">
      <c r="A124" s="3" t="s">
        <v>139</v>
      </c>
      <c r="B124" s="4">
        <v>44473</v>
      </c>
      <c r="C124" s="1" t="s">
        <v>9</v>
      </c>
      <c r="D124" s="1">
        <v>10100</v>
      </c>
      <c r="E124" s="1" t="s">
        <v>39</v>
      </c>
      <c r="F124" s="1">
        <v>7</v>
      </c>
      <c r="G124" s="5">
        <v>568</v>
      </c>
      <c r="H124">
        <v>3</v>
      </c>
    </row>
    <row r="125" spans="1:8" x14ac:dyDescent="0.25">
      <c r="A125" s="3" t="s">
        <v>140</v>
      </c>
      <c r="B125" s="4">
        <v>44474</v>
      </c>
      <c r="C125" s="1" t="s">
        <v>12</v>
      </c>
      <c r="D125" s="1">
        <v>10005</v>
      </c>
      <c r="E125" s="1" t="s">
        <v>34</v>
      </c>
      <c r="F125" s="1">
        <v>1</v>
      </c>
      <c r="G125" s="5">
        <v>996</v>
      </c>
      <c r="H125">
        <v>5</v>
      </c>
    </row>
    <row r="126" spans="1:8" x14ac:dyDescent="0.25">
      <c r="A126" s="3" t="s">
        <v>141</v>
      </c>
      <c r="B126" s="4">
        <v>44476</v>
      </c>
      <c r="C126" s="1" t="s">
        <v>12</v>
      </c>
      <c r="D126" s="1">
        <v>10090</v>
      </c>
      <c r="E126" s="1" t="s">
        <v>10</v>
      </c>
      <c r="F126" s="1">
        <v>9</v>
      </c>
      <c r="G126" s="5">
        <v>738</v>
      </c>
      <c r="H126">
        <v>3</v>
      </c>
    </row>
    <row r="127" spans="1:8" x14ac:dyDescent="0.25">
      <c r="A127" s="3" t="s">
        <v>142</v>
      </c>
      <c r="B127" s="4">
        <v>44481</v>
      </c>
      <c r="C127" s="1" t="s">
        <v>12</v>
      </c>
      <c r="D127" s="1">
        <v>10097</v>
      </c>
      <c r="E127" s="1" t="s">
        <v>34</v>
      </c>
      <c r="F127" s="1">
        <v>9</v>
      </c>
      <c r="G127" s="5">
        <v>1068</v>
      </c>
      <c r="H127">
        <v>2</v>
      </c>
    </row>
    <row r="128" spans="1:8" x14ac:dyDescent="0.25">
      <c r="A128" s="3" t="s">
        <v>143</v>
      </c>
      <c r="B128" s="4">
        <v>44481</v>
      </c>
      <c r="C128" s="1" t="s">
        <v>12</v>
      </c>
      <c r="D128" s="1">
        <v>10088</v>
      </c>
      <c r="E128" s="1" t="s">
        <v>13</v>
      </c>
      <c r="F128" s="1">
        <v>10</v>
      </c>
      <c r="G128" s="5">
        <v>990</v>
      </c>
      <c r="H128">
        <v>7</v>
      </c>
    </row>
    <row r="129" spans="1:8" x14ac:dyDescent="0.25">
      <c r="A129" s="3" t="s">
        <v>144</v>
      </c>
      <c r="B129" s="4">
        <v>44482</v>
      </c>
      <c r="C129" s="1" t="s">
        <v>12</v>
      </c>
      <c r="D129" s="1">
        <v>10061</v>
      </c>
      <c r="E129" s="1" t="s">
        <v>10</v>
      </c>
      <c r="F129" s="1">
        <v>3</v>
      </c>
      <c r="G129" s="5">
        <v>720</v>
      </c>
      <c r="H129">
        <v>2</v>
      </c>
    </row>
    <row r="130" spans="1:8" x14ac:dyDescent="0.25">
      <c r="A130" s="3" t="s">
        <v>145</v>
      </c>
      <c r="B130" s="4">
        <v>44483</v>
      </c>
      <c r="C130" s="1" t="s">
        <v>12</v>
      </c>
      <c r="D130" s="1">
        <v>10061</v>
      </c>
      <c r="E130" s="1" t="s">
        <v>34</v>
      </c>
      <c r="F130" s="1">
        <v>9</v>
      </c>
      <c r="G130" s="5">
        <v>888</v>
      </c>
      <c r="H130">
        <v>8</v>
      </c>
    </row>
    <row r="131" spans="1:8" x14ac:dyDescent="0.25">
      <c r="A131" s="3" t="s">
        <v>146</v>
      </c>
      <c r="B131" s="4">
        <v>44484</v>
      </c>
      <c r="C131" s="1" t="s">
        <v>9</v>
      </c>
      <c r="D131" s="1">
        <v>10073</v>
      </c>
      <c r="E131" s="1" t="s">
        <v>10</v>
      </c>
      <c r="F131" s="1">
        <v>9</v>
      </c>
      <c r="G131" s="5">
        <v>630</v>
      </c>
      <c r="H131">
        <v>4</v>
      </c>
    </row>
    <row r="132" spans="1:8" x14ac:dyDescent="0.25">
      <c r="A132" s="3" t="s">
        <v>147</v>
      </c>
      <c r="B132" s="4">
        <v>44488</v>
      </c>
      <c r="C132" s="1" t="s">
        <v>12</v>
      </c>
      <c r="D132" s="1">
        <v>10066</v>
      </c>
      <c r="E132" s="1" t="s">
        <v>16</v>
      </c>
      <c r="F132" s="1">
        <v>7</v>
      </c>
      <c r="G132" s="5">
        <v>665</v>
      </c>
      <c r="H132">
        <v>9</v>
      </c>
    </row>
    <row r="133" spans="1:8" x14ac:dyDescent="0.25">
      <c r="A133" s="3" t="s">
        <v>148</v>
      </c>
      <c r="B133" s="4">
        <v>44490</v>
      </c>
      <c r="C133" s="1" t="s">
        <v>9</v>
      </c>
      <c r="D133" s="1">
        <v>10050</v>
      </c>
      <c r="E133" s="1" t="s">
        <v>20</v>
      </c>
      <c r="F133" s="1">
        <v>3</v>
      </c>
      <c r="G133" s="5">
        <v>880</v>
      </c>
      <c r="H133">
        <v>8</v>
      </c>
    </row>
    <row r="134" spans="1:8" x14ac:dyDescent="0.25">
      <c r="A134" s="3" t="s">
        <v>149</v>
      </c>
      <c r="B134" s="4">
        <v>44492</v>
      </c>
      <c r="C134" s="1" t="s">
        <v>12</v>
      </c>
      <c r="D134" s="1">
        <v>10030</v>
      </c>
      <c r="E134" s="1" t="s">
        <v>10</v>
      </c>
      <c r="F134" s="1">
        <v>4</v>
      </c>
      <c r="G134" s="5">
        <v>720</v>
      </c>
      <c r="H134">
        <v>1</v>
      </c>
    </row>
    <row r="135" spans="1:8" x14ac:dyDescent="0.25">
      <c r="A135" s="3" t="s">
        <v>150</v>
      </c>
      <c r="B135" s="4">
        <v>44493</v>
      </c>
      <c r="C135" s="1" t="s">
        <v>12</v>
      </c>
      <c r="D135" s="1">
        <v>10016</v>
      </c>
      <c r="E135" s="1" t="s">
        <v>34</v>
      </c>
      <c r="F135" s="1">
        <v>6</v>
      </c>
      <c r="G135" s="5">
        <v>1068</v>
      </c>
      <c r="H135">
        <v>11</v>
      </c>
    </row>
    <row r="136" spans="1:8" x14ac:dyDescent="0.25">
      <c r="A136" s="3" t="s">
        <v>151</v>
      </c>
      <c r="B136" s="4">
        <v>44494</v>
      </c>
      <c r="C136" s="1" t="s">
        <v>9</v>
      </c>
      <c r="D136" s="1">
        <v>10056</v>
      </c>
      <c r="E136" s="1" t="s">
        <v>16</v>
      </c>
      <c r="F136" s="1">
        <v>9</v>
      </c>
      <c r="G136" s="5">
        <v>941</v>
      </c>
      <c r="H136">
        <v>9</v>
      </c>
    </row>
    <row r="137" spans="1:8" x14ac:dyDescent="0.25">
      <c r="A137" s="3" t="s">
        <v>152</v>
      </c>
      <c r="B137" s="4">
        <v>44495</v>
      </c>
      <c r="C137" s="1" t="s">
        <v>9</v>
      </c>
      <c r="D137" s="1">
        <v>10084</v>
      </c>
      <c r="E137" s="1" t="s">
        <v>18</v>
      </c>
      <c r="F137" s="1">
        <v>3</v>
      </c>
      <c r="G137" s="5">
        <v>988</v>
      </c>
      <c r="H137">
        <v>3</v>
      </c>
    </row>
    <row r="138" spans="1:8" x14ac:dyDescent="0.25">
      <c r="A138" s="3" t="s">
        <v>153</v>
      </c>
      <c r="B138" s="4">
        <v>44496</v>
      </c>
      <c r="C138" s="1" t="s">
        <v>9</v>
      </c>
      <c r="D138" s="1">
        <v>10043</v>
      </c>
      <c r="E138" s="1" t="s">
        <v>20</v>
      </c>
      <c r="F138" s="1">
        <v>5</v>
      </c>
      <c r="G138" s="5">
        <v>990</v>
      </c>
      <c r="H138">
        <v>9</v>
      </c>
    </row>
    <row r="139" spans="1:8" x14ac:dyDescent="0.25">
      <c r="A139" s="3" t="s">
        <v>154</v>
      </c>
      <c r="B139" s="4">
        <v>44497</v>
      </c>
      <c r="C139" s="1" t="s">
        <v>12</v>
      </c>
      <c r="D139" s="1">
        <v>10005</v>
      </c>
      <c r="E139" s="1" t="s">
        <v>34</v>
      </c>
      <c r="F139" s="1">
        <v>3</v>
      </c>
      <c r="G139" s="5">
        <v>876</v>
      </c>
      <c r="H139">
        <v>4</v>
      </c>
    </row>
    <row r="140" spans="1:8" x14ac:dyDescent="0.25">
      <c r="A140" s="3" t="s">
        <v>155</v>
      </c>
      <c r="B140" s="4">
        <v>44503</v>
      </c>
      <c r="C140" s="1" t="s">
        <v>12</v>
      </c>
      <c r="D140" s="1">
        <v>10048</v>
      </c>
      <c r="E140" s="1" t="s">
        <v>10</v>
      </c>
      <c r="F140" s="1">
        <v>3</v>
      </c>
      <c r="G140" s="5">
        <v>882</v>
      </c>
      <c r="H140">
        <v>10</v>
      </c>
    </row>
    <row r="141" spans="1:8" x14ac:dyDescent="0.25">
      <c r="A141" s="3" t="s">
        <v>156</v>
      </c>
      <c r="B141" s="4">
        <v>44506</v>
      </c>
      <c r="C141" s="1" t="s">
        <v>9</v>
      </c>
      <c r="D141" s="1">
        <v>10099</v>
      </c>
      <c r="E141" s="1" t="s">
        <v>25</v>
      </c>
      <c r="F141" s="1">
        <v>4</v>
      </c>
      <c r="G141" s="5">
        <v>825</v>
      </c>
      <c r="H141">
        <v>2</v>
      </c>
    </row>
    <row r="142" spans="1:8" x14ac:dyDescent="0.25">
      <c r="A142" s="3" t="s">
        <v>157</v>
      </c>
      <c r="B142" s="4">
        <v>44508</v>
      </c>
      <c r="C142" s="1" t="s">
        <v>12</v>
      </c>
      <c r="D142" s="1">
        <v>10020</v>
      </c>
      <c r="E142" s="1" t="s">
        <v>16</v>
      </c>
      <c r="F142" s="1">
        <v>5</v>
      </c>
      <c r="G142" s="5">
        <v>722</v>
      </c>
      <c r="H142">
        <v>11</v>
      </c>
    </row>
    <row r="143" spans="1:8" x14ac:dyDescent="0.25">
      <c r="A143" s="3" t="s">
        <v>158</v>
      </c>
      <c r="B143" s="4">
        <v>44513</v>
      </c>
      <c r="C143" s="1" t="s">
        <v>9</v>
      </c>
      <c r="D143" s="1">
        <v>10007</v>
      </c>
      <c r="E143" s="1" t="s">
        <v>13</v>
      </c>
      <c r="F143" s="1">
        <v>9</v>
      </c>
      <c r="G143" s="5">
        <v>730</v>
      </c>
      <c r="H143">
        <v>4</v>
      </c>
    </row>
    <row r="144" spans="1:8" x14ac:dyDescent="0.25">
      <c r="A144" s="3" t="s">
        <v>159</v>
      </c>
      <c r="B144" s="4">
        <v>44519</v>
      </c>
      <c r="C144" s="1" t="s">
        <v>9</v>
      </c>
      <c r="D144" s="1">
        <v>10038</v>
      </c>
      <c r="E144" s="1" t="s">
        <v>63</v>
      </c>
      <c r="F144" s="1">
        <v>3</v>
      </c>
      <c r="G144" s="5">
        <v>1104</v>
      </c>
      <c r="H144">
        <v>2</v>
      </c>
    </row>
    <row r="145" spans="1:8" x14ac:dyDescent="0.25">
      <c r="A145" s="3" t="s">
        <v>160</v>
      </c>
      <c r="B145" s="4">
        <v>44519</v>
      </c>
      <c r="C145" s="1" t="s">
        <v>9</v>
      </c>
      <c r="D145" s="1">
        <v>10061</v>
      </c>
      <c r="E145" s="1" t="s">
        <v>10</v>
      </c>
      <c r="F145" s="1">
        <v>9</v>
      </c>
      <c r="G145" s="5">
        <v>891</v>
      </c>
      <c r="H145">
        <v>10</v>
      </c>
    </row>
    <row r="146" spans="1:8" x14ac:dyDescent="0.25">
      <c r="A146" s="3" t="s">
        <v>161</v>
      </c>
      <c r="B146" s="4">
        <v>44520</v>
      </c>
      <c r="C146" s="1" t="s">
        <v>12</v>
      </c>
      <c r="D146" s="1">
        <v>10029</v>
      </c>
      <c r="E146" s="1" t="s">
        <v>39</v>
      </c>
      <c r="F146" s="1">
        <v>3</v>
      </c>
      <c r="G146" s="5">
        <v>712</v>
      </c>
      <c r="H146">
        <v>3</v>
      </c>
    </row>
    <row r="147" spans="1:8" x14ac:dyDescent="0.25">
      <c r="A147" s="3" t="s">
        <v>162</v>
      </c>
      <c r="B147" s="4">
        <v>44522</v>
      </c>
      <c r="C147" s="1" t="s">
        <v>12</v>
      </c>
      <c r="D147" s="1">
        <v>10055</v>
      </c>
      <c r="E147" s="1" t="s">
        <v>25</v>
      </c>
      <c r="F147" s="1">
        <v>7</v>
      </c>
      <c r="G147" s="5">
        <v>663</v>
      </c>
      <c r="H147">
        <v>6</v>
      </c>
    </row>
    <row r="148" spans="1:8" x14ac:dyDescent="0.25">
      <c r="A148" s="3" t="s">
        <v>163</v>
      </c>
      <c r="B148" s="4">
        <v>44527</v>
      </c>
      <c r="C148" s="1" t="s">
        <v>9</v>
      </c>
      <c r="D148" s="1">
        <v>10068</v>
      </c>
      <c r="E148" s="1" t="s">
        <v>16</v>
      </c>
      <c r="F148" s="1">
        <v>4</v>
      </c>
      <c r="G148" s="5">
        <v>827</v>
      </c>
      <c r="H148">
        <v>12</v>
      </c>
    </row>
    <row r="149" spans="1:8" x14ac:dyDescent="0.25">
      <c r="A149" s="3" t="s">
        <v>164</v>
      </c>
      <c r="B149" s="4">
        <v>44531</v>
      </c>
      <c r="C149" s="1" t="s">
        <v>9</v>
      </c>
      <c r="D149" s="1">
        <v>10029</v>
      </c>
      <c r="E149" s="1" t="s">
        <v>34</v>
      </c>
      <c r="F149" s="1">
        <v>2</v>
      </c>
      <c r="G149" s="5">
        <v>888</v>
      </c>
      <c r="H149">
        <v>11</v>
      </c>
    </row>
    <row r="150" spans="1:8" x14ac:dyDescent="0.25">
      <c r="A150" s="3" t="s">
        <v>165</v>
      </c>
      <c r="B150" s="4">
        <v>44534</v>
      </c>
      <c r="C150" s="1" t="s">
        <v>12</v>
      </c>
      <c r="D150" s="1">
        <v>10002</v>
      </c>
      <c r="E150" s="1" t="s">
        <v>18</v>
      </c>
      <c r="F150" s="1">
        <v>4</v>
      </c>
      <c r="G150" s="5">
        <v>1038</v>
      </c>
      <c r="H150">
        <v>5</v>
      </c>
    </row>
    <row r="151" spans="1:8" x14ac:dyDescent="0.25">
      <c r="A151" s="3" t="s">
        <v>166</v>
      </c>
      <c r="B151" s="4">
        <v>44535</v>
      </c>
      <c r="C151" s="1" t="s">
        <v>12</v>
      </c>
      <c r="D151" s="1">
        <v>10036</v>
      </c>
      <c r="E151" s="1" t="s">
        <v>39</v>
      </c>
      <c r="F151" s="1">
        <v>10</v>
      </c>
      <c r="G151" s="5">
        <v>720</v>
      </c>
      <c r="H151">
        <v>1</v>
      </c>
    </row>
    <row r="152" spans="1:8" x14ac:dyDescent="0.25">
      <c r="A152" s="3" t="s">
        <v>167</v>
      </c>
      <c r="B152" s="4">
        <v>44536</v>
      </c>
      <c r="C152" s="1" t="s">
        <v>9</v>
      </c>
      <c r="D152" s="1">
        <v>10083</v>
      </c>
      <c r="E152" s="1" t="s">
        <v>10</v>
      </c>
      <c r="F152" s="1">
        <v>1</v>
      </c>
      <c r="G152" s="5">
        <v>756</v>
      </c>
      <c r="H152">
        <v>12</v>
      </c>
    </row>
    <row r="153" spans="1:8" x14ac:dyDescent="0.25">
      <c r="A153" s="3" t="s">
        <v>168</v>
      </c>
      <c r="B153" s="4">
        <v>44537</v>
      </c>
      <c r="C153" s="1" t="s">
        <v>9</v>
      </c>
      <c r="D153" s="1">
        <v>10048</v>
      </c>
      <c r="E153" s="1" t="s">
        <v>16</v>
      </c>
      <c r="F153" s="1">
        <v>3</v>
      </c>
      <c r="G153" s="5">
        <v>855</v>
      </c>
      <c r="H153">
        <v>6</v>
      </c>
    </row>
    <row r="154" spans="1:8" x14ac:dyDescent="0.25">
      <c r="A154" s="3" t="s">
        <v>169</v>
      </c>
      <c r="B154" s="4">
        <v>44540</v>
      </c>
      <c r="C154" s="1" t="s">
        <v>9</v>
      </c>
      <c r="D154" s="1">
        <v>10009</v>
      </c>
      <c r="E154" s="1" t="s">
        <v>16</v>
      </c>
      <c r="F154" s="1">
        <v>7</v>
      </c>
      <c r="G154" s="5">
        <v>893</v>
      </c>
      <c r="H154">
        <v>11</v>
      </c>
    </row>
    <row r="155" spans="1:8" x14ac:dyDescent="0.25">
      <c r="A155" s="3" t="s">
        <v>170</v>
      </c>
      <c r="B155" s="4">
        <v>44543</v>
      </c>
      <c r="C155" s="1" t="s">
        <v>12</v>
      </c>
      <c r="D155" s="1">
        <v>10048</v>
      </c>
      <c r="E155" s="1" t="s">
        <v>10</v>
      </c>
      <c r="F155" s="1">
        <v>2</v>
      </c>
      <c r="G155" s="5">
        <v>810</v>
      </c>
      <c r="H155">
        <v>2</v>
      </c>
    </row>
    <row r="156" spans="1:8" x14ac:dyDescent="0.25">
      <c r="A156" s="3" t="s">
        <v>171</v>
      </c>
      <c r="B156" s="4">
        <v>44544</v>
      </c>
      <c r="C156" s="1" t="s">
        <v>9</v>
      </c>
      <c r="D156" s="1">
        <v>10082</v>
      </c>
      <c r="E156" s="1" t="s">
        <v>13</v>
      </c>
      <c r="F156" s="1">
        <v>2</v>
      </c>
      <c r="G156" s="5">
        <v>930</v>
      </c>
      <c r="H156">
        <v>3</v>
      </c>
    </row>
    <row r="157" spans="1:8" x14ac:dyDescent="0.25">
      <c r="A157" s="3" t="s">
        <v>172</v>
      </c>
      <c r="B157" s="4">
        <v>44546</v>
      </c>
      <c r="C157" s="1" t="s">
        <v>12</v>
      </c>
      <c r="D157" s="1">
        <v>10005</v>
      </c>
      <c r="E157" s="1" t="s">
        <v>10</v>
      </c>
      <c r="F157" s="1">
        <v>8</v>
      </c>
      <c r="G157" s="5">
        <v>657</v>
      </c>
      <c r="H157">
        <v>1</v>
      </c>
    </row>
    <row r="158" spans="1:8" x14ac:dyDescent="0.25">
      <c r="A158" s="3" t="s">
        <v>173</v>
      </c>
      <c r="B158" s="4">
        <v>44547</v>
      </c>
      <c r="C158" s="1" t="s">
        <v>12</v>
      </c>
      <c r="D158" s="1">
        <v>10038</v>
      </c>
      <c r="E158" s="1" t="s">
        <v>10</v>
      </c>
      <c r="F158" s="1">
        <v>3</v>
      </c>
      <c r="G158" s="5">
        <v>756</v>
      </c>
      <c r="H158">
        <v>6</v>
      </c>
    </row>
    <row r="159" spans="1:8" x14ac:dyDescent="0.25">
      <c r="A159" s="3" t="s">
        <v>174</v>
      </c>
      <c r="B159" s="4">
        <v>44548</v>
      </c>
      <c r="C159" s="1" t="s">
        <v>9</v>
      </c>
      <c r="D159" s="1">
        <v>10033</v>
      </c>
      <c r="E159" s="1" t="s">
        <v>13</v>
      </c>
      <c r="F159" s="1">
        <v>3</v>
      </c>
      <c r="G159" s="5">
        <v>850</v>
      </c>
      <c r="H159">
        <v>7</v>
      </c>
    </row>
    <row r="160" spans="1:8" x14ac:dyDescent="0.25">
      <c r="A160" s="3" t="s">
        <v>175</v>
      </c>
      <c r="B160" s="4">
        <v>44548</v>
      </c>
      <c r="C160" s="1" t="s">
        <v>12</v>
      </c>
      <c r="D160" s="1">
        <v>10086</v>
      </c>
      <c r="E160" s="1" t="s">
        <v>34</v>
      </c>
      <c r="F160" s="1">
        <v>8</v>
      </c>
      <c r="G160" s="5">
        <v>924</v>
      </c>
      <c r="H160">
        <v>8</v>
      </c>
    </row>
    <row r="161" spans="1:8" x14ac:dyDescent="0.25">
      <c r="A161" s="3" t="s">
        <v>176</v>
      </c>
      <c r="B161" s="4">
        <v>44549</v>
      </c>
      <c r="C161" s="1" t="s">
        <v>9</v>
      </c>
      <c r="D161" s="1">
        <v>10069</v>
      </c>
      <c r="E161" s="1" t="s">
        <v>18</v>
      </c>
      <c r="F161" s="1">
        <v>6</v>
      </c>
      <c r="G161" s="5">
        <v>1075</v>
      </c>
      <c r="H161">
        <v>3</v>
      </c>
    </row>
    <row r="162" spans="1:8" x14ac:dyDescent="0.25">
      <c r="A162" s="3" t="s">
        <v>177</v>
      </c>
      <c r="B162" s="4">
        <v>44552</v>
      </c>
      <c r="C162" s="1" t="s">
        <v>9</v>
      </c>
      <c r="D162" s="1">
        <v>10086</v>
      </c>
      <c r="E162" s="1" t="s">
        <v>10</v>
      </c>
      <c r="F162" s="1">
        <v>2</v>
      </c>
      <c r="G162" s="5">
        <v>846</v>
      </c>
      <c r="H162">
        <v>10</v>
      </c>
    </row>
    <row r="163" spans="1:8" x14ac:dyDescent="0.25">
      <c r="A163" s="3" t="s">
        <v>178</v>
      </c>
      <c r="B163" s="4">
        <v>44555</v>
      </c>
      <c r="C163" s="1" t="s">
        <v>9</v>
      </c>
      <c r="D163" s="1">
        <v>10013</v>
      </c>
      <c r="E163" s="1" t="s">
        <v>20</v>
      </c>
      <c r="F163" s="1">
        <v>10</v>
      </c>
      <c r="G163" s="5">
        <v>858</v>
      </c>
      <c r="H163">
        <v>4</v>
      </c>
    </row>
    <row r="164" spans="1:8" x14ac:dyDescent="0.25">
      <c r="A164" s="3" t="s">
        <v>179</v>
      </c>
      <c r="B164" s="4">
        <v>44555</v>
      </c>
      <c r="C164" s="1" t="s">
        <v>9</v>
      </c>
      <c r="D164" s="1">
        <v>10095</v>
      </c>
      <c r="E164" s="1" t="s">
        <v>16</v>
      </c>
      <c r="F164" s="1">
        <v>10</v>
      </c>
      <c r="G164" s="5">
        <v>808</v>
      </c>
      <c r="H164">
        <v>9</v>
      </c>
    </row>
    <row r="165" spans="1:8" x14ac:dyDescent="0.25">
      <c r="A165" s="3" t="s">
        <v>180</v>
      </c>
      <c r="B165" s="4">
        <v>44556</v>
      </c>
      <c r="C165" s="1" t="s">
        <v>12</v>
      </c>
      <c r="D165" s="1">
        <v>10089</v>
      </c>
      <c r="E165" s="1" t="s">
        <v>16</v>
      </c>
      <c r="F165" s="1">
        <v>3</v>
      </c>
      <c r="G165" s="5">
        <v>912</v>
      </c>
      <c r="H165">
        <v>8</v>
      </c>
    </row>
    <row r="166" spans="1:8" x14ac:dyDescent="0.25">
      <c r="A166" s="3" t="s">
        <v>181</v>
      </c>
      <c r="B166" s="4">
        <v>44556</v>
      </c>
      <c r="C166" s="1" t="s">
        <v>12</v>
      </c>
      <c r="D166" s="1">
        <v>10043</v>
      </c>
      <c r="E166" s="1" t="s">
        <v>34</v>
      </c>
      <c r="F166" s="1">
        <v>3</v>
      </c>
      <c r="G166" s="5">
        <v>1068</v>
      </c>
      <c r="H166">
        <v>11</v>
      </c>
    </row>
    <row r="167" spans="1:8" x14ac:dyDescent="0.25">
      <c r="A167" s="3" t="s">
        <v>182</v>
      </c>
      <c r="B167" s="4">
        <v>44557</v>
      </c>
      <c r="C167" s="1" t="s">
        <v>12</v>
      </c>
      <c r="D167" s="1">
        <v>10072</v>
      </c>
      <c r="E167" s="1" t="s">
        <v>10</v>
      </c>
      <c r="F167" s="1">
        <v>6</v>
      </c>
      <c r="G167" s="5">
        <v>675</v>
      </c>
      <c r="H167">
        <v>3</v>
      </c>
    </row>
    <row r="168" spans="1:8" x14ac:dyDescent="0.25">
      <c r="A168" s="3" t="s">
        <v>183</v>
      </c>
      <c r="B168" s="4">
        <v>44558</v>
      </c>
      <c r="C168" s="1" t="s">
        <v>12</v>
      </c>
      <c r="D168" s="1">
        <v>10073</v>
      </c>
      <c r="E168" s="1" t="s">
        <v>63</v>
      </c>
      <c r="F168" s="1">
        <v>9</v>
      </c>
      <c r="G168" s="5">
        <v>897</v>
      </c>
      <c r="H168">
        <v>11</v>
      </c>
    </row>
    <row r="169" spans="1:8" x14ac:dyDescent="0.25">
      <c r="A169" s="3" t="s">
        <v>184</v>
      </c>
      <c r="B169" s="4">
        <v>44560</v>
      </c>
      <c r="C169" s="1" t="s">
        <v>12</v>
      </c>
      <c r="D169" s="1">
        <v>10048</v>
      </c>
      <c r="E169" s="1" t="s">
        <v>13</v>
      </c>
      <c r="F169" s="1">
        <v>8</v>
      </c>
      <c r="G169" s="5">
        <v>980</v>
      </c>
      <c r="H169">
        <v>4</v>
      </c>
    </row>
    <row r="170" spans="1:8" x14ac:dyDescent="0.25">
      <c r="A170" s="3" t="s">
        <v>185</v>
      </c>
      <c r="B170" s="4">
        <v>44561</v>
      </c>
      <c r="C170" s="1" t="s">
        <v>9</v>
      </c>
      <c r="D170" s="1">
        <v>10080</v>
      </c>
      <c r="E170" s="1" t="s">
        <v>63</v>
      </c>
      <c r="F170" s="1">
        <v>1</v>
      </c>
      <c r="G170" s="5">
        <v>978</v>
      </c>
      <c r="H170">
        <v>7</v>
      </c>
    </row>
    <row r="171" spans="1:8" x14ac:dyDescent="0.25">
      <c r="A171" s="3" t="s">
        <v>186</v>
      </c>
      <c r="B171" s="4">
        <v>44561</v>
      </c>
      <c r="C171" s="1" t="s">
        <v>12</v>
      </c>
      <c r="D171" s="1">
        <v>10019</v>
      </c>
      <c r="E171" s="1" t="s">
        <v>39</v>
      </c>
      <c r="F171" s="1">
        <v>2</v>
      </c>
      <c r="G171" s="5">
        <v>656</v>
      </c>
      <c r="H171">
        <v>9</v>
      </c>
    </row>
    <row r="172" spans="1:8" x14ac:dyDescent="0.25">
      <c r="A172" s="3" t="s">
        <v>187</v>
      </c>
      <c r="B172" s="4">
        <v>44563</v>
      </c>
      <c r="C172" s="1" t="s">
        <v>9</v>
      </c>
      <c r="D172" s="1">
        <v>10030</v>
      </c>
      <c r="E172" s="1" t="s">
        <v>39</v>
      </c>
      <c r="F172" s="1">
        <v>1</v>
      </c>
      <c r="G172" s="5">
        <v>592</v>
      </c>
      <c r="H172">
        <v>4</v>
      </c>
    </row>
    <row r="173" spans="1:8" x14ac:dyDescent="0.25">
      <c r="A173" s="3" t="s">
        <v>188</v>
      </c>
      <c r="B173" s="4">
        <v>44563</v>
      </c>
      <c r="C173" s="1" t="s">
        <v>12</v>
      </c>
      <c r="D173" s="1">
        <v>10023</v>
      </c>
      <c r="E173" s="1" t="s">
        <v>18</v>
      </c>
      <c r="F173" s="1">
        <v>10</v>
      </c>
      <c r="G173" s="5">
        <v>900</v>
      </c>
      <c r="H173">
        <v>12</v>
      </c>
    </row>
    <row r="174" spans="1:8" x14ac:dyDescent="0.25">
      <c r="A174" s="3" t="s">
        <v>189</v>
      </c>
      <c r="B174" s="4">
        <v>44564</v>
      </c>
      <c r="C174" s="1" t="s">
        <v>12</v>
      </c>
      <c r="D174" s="1">
        <v>10084</v>
      </c>
      <c r="E174" s="1" t="s">
        <v>10</v>
      </c>
      <c r="F174" s="1">
        <v>4</v>
      </c>
      <c r="G174" s="5">
        <v>738</v>
      </c>
      <c r="H174">
        <v>7</v>
      </c>
    </row>
    <row r="175" spans="1:8" x14ac:dyDescent="0.25">
      <c r="A175" s="3" t="s">
        <v>190</v>
      </c>
      <c r="B175" s="4">
        <v>44572</v>
      </c>
      <c r="C175" s="1" t="s">
        <v>9</v>
      </c>
      <c r="D175" s="1">
        <v>10048</v>
      </c>
      <c r="E175" s="1" t="s">
        <v>16</v>
      </c>
      <c r="F175" s="1">
        <v>3</v>
      </c>
      <c r="G175" s="5">
        <v>846</v>
      </c>
      <c r="H175">
        <v>6</v>
      </c>
    </row>
    <row r="176" spans="1:8" x14ac:dyDescent="0.25">
      <c r="A176" s="3" t="s">
        <v>191</v>
      </c>
      <c r="B176" s="4">
        <v>44575</v>
      </c>
      <c r="C176" s="1" t="s">
        <v>9</v>
      </c>
      <c r="D176" s="1">
        <v>10002</v>
      </c>
      <c r="E176" s="1" t="s">
        <v>20</v>
      </c>
      <c r="F176" s="1">
        <v>3</v>
      </c>
      <c r="G176" s="5">
        <v>891</v>
      </c>
      <c r="H176">
        <v>1</v>
      </c>
    </row>
    <row r="177" spans="1:8" x14ac:dyDescent="0.25">
      <c r="A177" s="3" t="s">
        <v>192</v>
      </c>
      <c r="B177" s="4">
        <v>44580</v>
      </c>
      <c r="C177" s="1" t="s">
        <v>9</v>
      </c>
      <c r="D177" s="1">
        <v>10041</v>
      </c>
      <c r="E177" s="1" t="s">
        <v>10</v>
      </c>
      <c r="F177" s="1">
        <v>10</v>
      </c>
      <c r="G177" s="5">
        <v>774</v>
      </c>
      <c r="H177">
        <v>6</v>
      </c>
    </row>
    <row r="178" spans="1:8" x14ac:dyDescent="0.25">
      <c r="A178" s="3" t="s">
        <v>193</v>
      </c>
      <c r="B178" s="4">
        <v>44581</v>
      </c>
      <c r="C178" s="1" t="s">
        <v>9</v>
      </c>
      <c r="D178" s="1">
        <v>10082</v>
      </c>
      <c r="E178" s="1" t="s">
        <v>10</v>
      </c>
      <c r="F178" s="1">
        <v>6</v>
      </c>
      <c r="G178" s="5">
        <v>783</v>
      </c>
      <c r="H178">
        <v>1</v>
      </c>
    </row>
    <row r="179" spans="1:8" x14ac:dyDescent="0.25">
      <c r="A179" s="3" t="s">
        <v>194</v>
      </c>
      <c r="B179" s="4">
        <v>44582</v>
      </c>
      <c r="C179" s="1" t="s">
        <v>12</v>
      </c>
      <c r="D179" s="1">
        <v>10096</v>
      </c>
      <c r="E179" s="1" t="s">
        <v>63</v>
      </c>
      <c r="F179" s="1">
        <v>8</v>
      </c>
      <c r="G179" s="5">
        <v>955</v>
      </c>
      <c r="H179">
        <v>1</v>
      </c>
    </row>
    <row r="180" spans="1:8" x14ac:dyDescent="0.25">
      <c r="A180" s="3" t="s">
        <v>195</v>
      </c>
      <c r="B180" s="4">
        <v>44583</v>
      </c>
      <c r="C180" s="1" t="s">
        <v>12</v>
      </c>
      <c r="D180" s="1">
        <v>10011</v>
      </c>
      <c r="E180" s="1" t="s">
        <v>16</v>
      </c>
      <c r="F180" s="1">
        <v>9</v>
      </c>
      <c r="G180" s="5">
        <v>751</v>
      </c>
      <c r="H180">
        <v>3</v>
      </c>
    </row>
    <row r="181" spans="1:8" x14ac:dyDescent="0.25">
      <c r="A181" s="3" t="s">
        <v>196</v>
      </c>
      <c r="B181" s="4">
        <v>44584</v>
      </c>
      <c r="C181" s="1" t="s">
        <v>12</v>
      </c>
      <c r="D181" s="1">
        <v>10027</v>
      </c>
      <c r="E181" s="1" t="s">
        <v>20</v>
      </c>
      <c r="F181" s="1">
        <v>4</v>
      </c>
      <c r="G181" s="5">
        <v>836</v>
      </c>
      <c r="H181">
        <v>1</v>
      </c>
    </row>
    <row r="182" spans="1:8" x14ac:dyDescent="0.25">
      <c r="A182" s="3" t="s">
        <v>197</v>
      </c>
      <c r="B182" s="4">
        <v>44586</v>
      </c>
      <c r="C182" s="1" t="s">
        <v>12</v>
      </c>
      <c r="D182" s="1">
        <v>10053</v>
      </c>
      <c r="E182" s="1" t="s">
        <v>13</v>
      </c>
      <c r="F182" s="1">
        <v>1</v>
      </c>
      <c r="G182" s="5">
        <v>810</v>
      </c>
      <c r="H182">
        <v>1</v>
      </c>
    </row>
    <row r="183" spans="1:8" x14ac:dyDescent="0.25">
      <c r="A183" s="3" t="s">
        <v>198</v>
      </c>
      <c r="B183" s="4">
        <v>44587</v>
      </c>
      <c r="C183" s="1" t="s">
        <v>12</v>
      </c>
      <c r="D183" s="1">
        <v>10088</v>
      </c>
      <c r="E183" s="1" t="s">
        <v>34</v>
      </c>
      <c r="F183" s="1">
        <v>5</v>
      </c>
      <c r="G183" s="5">
        <v>984</v>
      </c>
      <c r="H183">
        <v>8</v>
      </c>
    </row>
    <row r="184" spans="1:8" x14ac:dyDescent="0.25">
      <c r="A184" s="3" t="s">
        <v>199</v>
      </c>
      <c r="B184" s="4">
        <v>44587</v>
      </c>
      <c r="C184" s="1" t="s">
        <v>9</v>
      </c>
      <c r="D184" s="1">
        <v>10081</v>
      </c>
      <c r="E184" s="1" t="s">
        <v>25</v>
      </c>
      <c r="F184" s="1">
        <v>9</v>
      </c>
      <c r="G184" s="5">
        <v>604</v>
      </c>
      <c r="H184">
        <v>3</v>
      </c>
    </row>
    <row r="185" spans="1:8" x14ac:dyDescent="0.25">
      <c r="A185" s="3" t="s">
        <v>200</v>
      </c>
      <c r="B185" s="4">
        <v>44591</v>
      </c>
      <c r="C185" s="1" t="s">
        <v>9</v>
      </c>
      <c r="D185" s="1">
        <v>10092</v>
      </c>
      <c r="E185" s="1" t="s">
        <v>10</v>
      </c>
      <c r="F185" s="1">
        <v>9</v>
      </c>
      <c r="G185" s="5">
        <v>729</v>
      </c>
      <c r="H185">
        <v>7</v>
      </c>
    </row>
    <row r="186" spans="1:8" x14ac:dyDescent="0.25">
      <c r="A186" s="3" t="s">
        <v>201</v>
      </c>
      <c r="B186" s="4">
        <v>44592</v>
      </c>
      <c r="C186" s="1" t="s">
        <v>12</v>
      </c>
      <c r="D186" s="1">
        <v>10036</v>
      </c>
      <c r="E186" s="1" t="s">
        <v>13</v>
      </c>
      <c r="F186" s="1">
        <v>8</v>
      </c>
      <c r="G186" s="5">
        <v>860</v>
      </c>
      <c r="H186">
        <v>7</v>
      </c>
    </row>
    <row r="187" spans="1:8" x14ac:dyDescent="0.25">
      <c r="A187" s="3" t="s">
        <v>202</v>
      </c>
      <c r="B187" s="4">
        <v>44593</v>
      </c>
      <c r="C187" s="1" t="s">
        <v>9</v>
      </c>
      <c r="D187" s="1">
        <v>10092</v>
      </c>
      <c r="E187" s="1" t="s">
        <v>25</v>
      </c>
      <c r="F187" s="1">
        <v>7</v>
      </c>
      <c r="G187" s="5">
        <v>612</v>
      </c>
      <c r="H187">
        <v>11</v>
      </c>
    </row>
    <row r="188" spans="1:8" x14ac:dyDescent="0.25">
      <c r="A188" s="3" t="s">
        <v>203</v>
      </c>
      <c r="B188" s="4">
        <v>44598</v>
      </c>
      <c r="C188" s="1" t="s">
        <v>9</v>
      </c>
      <c r="D188" s="1">
        <v>10079</v>
      </c>
      <c r="E188" s="1" t="s">
        <v>25</v>
      </c>
      <c r="F188" s="1">
        <v>5</v>
      </c>
      <c r="G188" s="5">
        <v>629</v>
      </c>
      <c r="H188">
        <v>5</v>
      </c>
    </row>
    <row r="189" spans="1:8" x14ac:dyDescent="0.25">
      <c r="A189" s="3" t="s">
        <v>204</v>
      </c>
      <c r="B189" s="4">
        <v>44598</v>
      </c>
      <c r="C189" s="1" t="s">
        <v>9</v>
      </c>
      <c r="D189" s="1">
        <v>10077</v>
      </c>
      <c r="E189" s="1" t="s">
        <v>34</v>
      </c>
      <c r="F189" s="1">
        <v>8</v>
      </c>
      <c r="G189" s="5">
        <v>1152</v>
      </c>
      <c r="H189">
        <v>5</v>
      </c>
    </row>
    <row r="190" spans="1:8" x14ac:dyDescent="0.25">
      <c r="A190" s="3" t="s">
        <v>205</v>
      </c>
      <c r="B190" s="4">
        <v>44602</v>
      </c>
      <c r="C190" s="1" t="s">
        <v>9</v>
      </c>
      <c r="D190" s="1">
        <v>10046</v>
      </c>
      <c r="E190" s="1" t="s">
        <v>16</v>
      </c>
      <c r="F190" s="1">
        <v>4</v>
      </c>
      <c r="G190" s="5">
        <v>912</v>
      </c>
      <c r="H190">
        <v>6</v>
      </c>
    </row>
    <row r="191" spans="1:8" x14ac:dyDescent="0.25">
      <c r="A191" s="3" t="s">
        <v>206</v>
      </c>
      <c r="B191" s="4">
        <v>44602</v>
      </c>
      <c r="C191" s="1" t="s">
        <v>12</v>
      </c>
      <c r="D191" s="1">
        <v>10064</v>
      </c>
      <c r="E191" s="1" t="s">
        <v>63</v>
      </c>
      <c r="F191" s="1">
        <v>6</v>
      </c>
      <c r="G191" s="5">
        <v>955</v>
      </c>
      <c r="H191">
        <v>9</v>
      </c>
    </row>
    <row r="192" spans="1:8" x14ac:dyDescent="0.25">
      <c r="A192" s="3" t="s">
        <v>207</v>
      </c>
      <c r="B192" s="4">
        <v>44603</v>
      </c>
      <c r="C192" s="1" t="s">
        <v>9</v>
      </c>
      <c r="D192" s="1">
        <v>10067</v>
      </c>
      <c r="E192" s="1" t="s">
        <v>63</v>
      </c>
      <c r="F192" s="1">
        <v>9</v>
      </c>
      <c r="G192" s="5">
        <v>1139</v>
      </c>
      <c r="H192">
        <v>10</v>
      </c>
    </row>
    <row r="193" spans="1:8" x14ac:dyDescent="0.25">
      <c r="A193" s="3" t="s">
        <v>208</v>
      </c>
      <c r="B193" s="4">
        <v>44605</v>
      </c>
      <c r="C193" s="1" t="s">
        <v>9</v>
      </c>
      <c r="D193" s="1">
        <v>10081</v>
      </c>
      <c r="E193" s="1" t="s">
        <v>39</v>
      </c>
      <c r="F193" s="1">
        <v>1</v>
      </c>
      <c r="G193" s="5">
        <v>736</v>
      </c>
      <c r="H193">
        <v>7</v>
      </c>
    </row>
    <row r="194" spans="1:8" x14ac:dyDescent="0.25">
      <c r="A194" s="3" t="s">
        <v>209</v>
      </c>
      <c r="B194" s="4">
        <v>44606</v>
      </c>
      <c r="C194" s="1" t="s">
        <v>12</v>
      </c>
      <c r="D194" s="1">
        <v>10017</v>
      </c>
      <c r="E194" s="1" t="s">
        <v>39</v>
      </c>
      <c r="F194" s="1">
        <v>7</v>
      </c>
      <c r="G194" s="5">
        <v>784</v>
      </c>
      <c r="H194">
        <v>8</v>
      </c>
    </row>
    <row r="195" spans="1:8" x14ac:dyDescent="0.25">
      <c r="A195" s="3" t="s">
        <v>210</v>
      </c>
      <c r="B195" s="4">
        <v>44609</v>
      </c>
      <c r="C195" s="1" t="s">
        <v>12</v>
      </c>
      <c r="D195" s="1">
        <v>10050</v>
      </c>
      <c r="E195" s="1" t="s">
        <v>63</v>
      </c>
      <c r="F195" s="1">
        <v>1</v>
      </c>
      <c r="G195" s="5">
        <v>1139</v>
      </c>
      <c r="H195">
        <v>5</v>
      </c>
    </row>
    <row r="196" spans="1:8" x14ac:dyDescent="0.25">
      <c r="A196" s="3" t="s">
        <v>211</v>
      </c>
      <c r="B196" s="4">
        <v>44611</v>
      </c>
      <c r="C196" s="1" t="s">
        <v>12</v>
      </c>
      <c r="D196" s="1">
        <v>10040</v>
      </c>
      <c r="E196" s="1" t="s">
        <v>16</v>
      </c>
      <c r="F196" s="1">
        <v>2</v>
      </c>
      <c r="G196" s="5">
        <v>941</v>
      </c>
      <c r="H196">
        <v>5</v>
      </c>
    </row>
    <row r="197" spans="1:8" x14ac:dyDescent="0.25">
      <c r="A197" s="3" t="s">
        <v>212</v>
      </c>
      <c r="B197" s="4">
        <v>44615</v>
      </c>
      <c r="C197" s="1" t="s">
        <v>12</v>
      </c>
      <c r="D197" s="1">
        <v>10085</v>
      </c>
      <c r="E197" s="1" t="s">
        <v>10</v>
      </c>
      <c r="F197" s="1">
        <v>8</v>
      </c>
      <c r="G197" s="5">
        <v>810</v>
      </c>
      <c r="H197">
        <v>12</v>
      </c>
    </row>
    <row r="198" spans="1:8" x14ac:dyDescent="0.25">
      <c r="A198" s="3" t="s">
        <v>213</v>
      </c>
      <c r="B198" s="4">
        <v>44619</v>
      </c>
      <c r="C198" s="1" t="s">
        <v>9</v>
      </c>
      <c r="D198" s="1">
        <v>10097</v>
      </c>
      <c r="E198" s="1" t="s">
        <v>63</v>
      </c>
      <c r="F198" s="1">
        <v>7</v>
      </c>
      <c r="G198" s="5">
        <v>1012</v>
      </c>
      <c r="H198">
        <v>10</v>
      </c>
    </row>
    <row r="199" spans="1:8" x14ac:dyDescent="0.25">
      <c r="A199" s="3" t="s">
        <v>214</v>
      </c>
      <c r="B199" s="4">
        <v>44625</v>
      </c>
      <c r="C199" s="1" t="s">
        <v>9</v>
      </c>
      <c r="D199" s="1">
        <v>10062</v>
      </c>
      <c r="E199" s="1" t="s">
        <v>34</v>
      </c>
      <c r="F199" s="1">
        <v>5</v>
      </c>
      <c r="G199" s="5">
        <v>1068</v>
      </c>
      <c r="H199">
        <v>11</v>
      </c>
    </row>
    <row r="200" spans="1:8" x14ac:dyDescent="0.25">
      <c r="A200" s="3" t="s">
        <v>215</v>
      </c>
      <c r="B200" s="4">
        <v>44628</v>
      </c>
      <c r="C200" s="1" t="s">
        <v>12</v>
      </c>
      <c r="D200" s="1">
        <v>10065</v>
      </c>
      <c r="E200" s="1" t="s">
        <v>16</v>
      </c>
      <c r="F200" s="1">
        <v>4</v>
      </c>
      <c r="G200" s="5">
        <v>732</v>
      </c>
      <c r="H200">
        <v>8</v>
      </c>
    </row>
    <row r="201" spans="1:8" x14ac:dyDescent="0.25">
      <c r="A201" s="3" t="s">
        <v>216</v>
      </c>
      <c r="B201" s="4">
        <v>44633</v>
      </c>
      <c r="C201" s="1" t="s">
        <v>12</v>
      </c>
      <c r="D201" s="1">
        <v>10005</v>
      </c>
      <c r="E201" s="1" t="s">
        <v>34</v>
      </c>
      <c r="F201" s="1">
        <v>5</v>
      </c>
      <c r="G201" s="5">
        <v>864</v>
      </c>
      <c r="H201">
        <v>2</v>
      </c>
    </row>
    <row r="202" spans="1:8" x14ac:dyDescent="0.25">
      <c r="A202" s="3" t="s">
        <v>217</v>
      </c>
      <c r="B202" s="4">
        <v>44633</v>
      </c>
      <c r="C202" s="1" t="s">
        <v>9</v>
      </c>
      <c r="D202" s="1">
        <v>10037</v>
      </c>
      <c r="E202" s="1" t="s">
        <v>20</v>
      </c>
      <c r="F202" s="1">
        <v>3</v>
      </c>
      <c r="G202" s="5">
        <v>792</v>
      </c>
      <c r="H202">
        <v>4</v>
      </c>
    </row>
    <row r="203" spans="1:8" x14ac:dyDescent="0.25">
      <c r="A203" s="3" t="s">
        <v>218</v>
      </c>
      <c r="B203" s="4">
        <v>44637</v>
      </c>
      <c r="C203" s="1" t="s">
        <v>9</v>
      </c>
      <c r="D203" s="1">
        <v>10016</v>
      </c>
      <c r="E203" s="1" t="s">
        <v>39</v>
      </c>
      <c r="F203" s="1">
        <v>8</v>
      </c>
      <c r="G203" s="5">
        <v>680</v>
      </c>
      <c r="H203">
        <v>5</v>
      </c>
    </row>
    <row r="204" spans="1:8" x14ac:dyDescent="0.25">
      <c r="A204" s="3" t="s">
        <v>219</v>
      </c>
      <c r="B204" s="4">
        <v>44640</v>
      </c>
      <c r="C204" s="1" t="s">
        <v>12</v>
      </c>
      <c r="D204" s="1">
        <v>10023</v>
      </c>
      <c r="E204" s="1" t="s">
        <v>20</v>
      </c>
      <c r="F204" s="1">
        <v>8</v>
      </c>
      <c r="G204" s="5">
        <v>836</v>
      </c>
      <c r="H204">
        <v>10</v>
      </c>
    </row>
    <row r="205" spans="1:8" x14ac:dyDescent="0.25">
      <c r="A205" s="3" t="s">
        <v>220</v>
      </c>
      <c r="B205" s="4">
        <v>44640</v>
      </c>
      <c r="C205" s="1" t="s">
        <v>9</v>
      </c>
      <c r="D205" s="1">
        <v>10050</v>
      </c>
      <c r="E205" s="1" t="s">
        <v>20</v>
      </c>
      <c r="F205" s="1">
        <v>5</v>
      </c>
      <c r="G205" s="5">
        <v>814</v>
      </c>
      <c r="H205">
        <v>8</v>
      </c>
    </row>
    <row r="206" spans="1:8" x14ac:dyDescent="0.25">
      <c r="A206" s="3" t="s">
        <v>221</v>
      </c>
      <c r="B206" s="4">
        <v>44642</v>
      </c>
      <c r="C206" s="1" t="s">
        <v>12</v>
      </c>
      <c r="D206" s="1">
        <v>10034</v>
      </c>
      <c r="E206" s="1" t="s">
        <v>39</v>
      </c>
      <c r="F206" s="1">
        <v>7</v>
      </c>
      <c r="G206" s="5">
        <v>720</v>
      </c>
      <c r="H206">
        <v>11</v>
      </c>
    </row>
    <row r="207" spans="1:8" x14ac:dyDescent="0.25">
      <c r="A207" s="3" t="s">
        <v>222</v>
      </c>
      <c r="B207" s="4">
        <v>44643</v>
      </c>
      <c r="C207" s="1" t="s">
        <v>12</v>
      </c>
      <c r="D207" s="1">
        <v>10006</v>
      </c>
      <c r="E207" s="1" t="s">
        <v>16</v>
      </c>
      <c r="F207" s="1">
        <v>2</v>
      </c>
      <c r="G207" s="5">
        <v>665</v>
      </c>
      <c r="H207">
        <v>9</v>
      </c>
    </row>
    <row r="208" spans="1:8" x14ac:dyDescent="0.25">
      <c r="A208" s="3" t="s">
        <v>223</v>
      </c>
      <c r="B208" s="4">
        <v>44645</v>
      </c>
      <c r="C208" s="1" t="s">
        <v>12</v>
      </c>
      <c r="D208" s="1">
        <v>10004</v>
      </c>
      <c r="E208" s="1" t="s">
        <v>63</v>
      </c>
      <c r="F208" s="1">
        <v>8</v>
      </c>
      <c r="G208" s="5">
        <v>805</v>
      </c>
      <c r="H208">
        <v>9</v>
      </c>
    </row>
    <row r="209" spans="1:8" x14ac:dyDescent="0.25">
      <c r="A209" s="3" t="s">
        <v>224</v>
      </c>
      <c r="B209" s="4">
        <v>44645</v>
      </c>
      <c r="C209" s="1" t="s">
        <v>9</v>
      </c>
      <c r="D209" s="1">
        <v>10043</v>
      </c>
      <c r="E209" s="1" t="s">
        <v>39</v>
      </c>
      <c r="F209" s="1">
        <v>5</v>
      </c>
      <c r="G209" s="5">
        <v>576</v>
      </c>
      <c r="H209">
        <v>5</v>
      </c>
    </row>
    <row r="210" spans="1:8" x14ac:dyDescent="0.25">
      <c r="A210" s="3" t="s">
        <v>225</v>
      </c>
      <c r="B210" s="4">
        <v>44651</v>
      </c>
      <c r="C210" s="1" t="s">
        <v>12</v>
      </c>
      <c r="D210" s="1">
        <v>10090</v>
      </c>
      <c r="E210" s="1" t="s">
        <v>20</v>
      </c>
      <c r="F210" s="1">
        <v>8</v>
      </c>
      <c r="G210" s="5">
        <v>781</v>
      </c>
      <c r="H210">
        <v>8</v>
      </c>
    </row>
    <row r="211" spans="1:8" x14ac:dyDescent="0.25">
      <c r="A211" s="3" t="s">
        <v>226</v>
      </c>
      <c r="B211" s="4">
        <v>44651</v>
      </c>
      <c r="C211" s="1" t="s">
        <v>12</v>
      </c>
      <c r="D211" s="1">
        <v>10063</v>
      </c>
      <c r="E211" s="1" t="s">
        <v>16</v>
      </c>
      <c r="F211" s="1">
        <v>3</v>
      </c>
      <c r="G211" s="5">
        <v>912</v>
      </c>
      <c r="H211">
        <v>8</v>
      </c>
    </row>
    <row r="212" spans="1:8" x14ac:dyDescent="0.25">
      <c r="A212" s="3" t="s">
        <v>227</v>
      </c>
      <c r="B212" s="4">
        <v>44652</v>
      </c>
      <c r="C212" s="1" t="s">
        <v>12</v>
      </c>
      <c r="D212" s="1">
        <v>10088</v>
      </c>
      <c r="E212" s="1" t="s">
        <v>13</v>
      </c>
      <c r="F212" s="1">
        <v>8</v>
      </c>
      <c r="G212" s="5">
        <v>730</v>
      </c>
      <c r="H212">
        <v>12</v>
      </c>
    </row>
    <row r="213" spans="1:8" x14ac:dyDescent="0.25">
      <c r="A213" s="3" t="s">
        <v>228</v>
      </c>
      <c r="B213" s="4">
        <v>44654</v>
      </c>
      <c r="C213" s="1" t="s">
        <v>12</v>
      </c>
      <c r="D213" s="1">
        <v>10052</v>
      </c>
      <c r="E213" s="1" t="s">
        <v>25</v>
      </c>
      <c r="F213" s="1">
        <v>4</v>
      </c>
      <c r="G213" s="5">
        <v>774</v>
      </c>
      <c r="H213">
        <v>11</v>
      </c>
    </row>
    <row r="214" spans="1:8" x14ac:dyDescent="0.25">
      <c r="A214" s="3" t="s">
        <v>229</v>
      </c>
      <c r="B214" s="4">
        <v>44654</v>
      </c>
      <c r="C214" s="1" t="s">
        <v>9</v>
      </c>
      <c r="D214" s="1">
        <v>10025</v>
      </c>
      <c r="E214" s="1" t="s">
        <v>10</v>
      </c>
      <c r="F214" s="1">
        <v>1</v>
      </c>
      <c r="G214" s="5">
        <v>738</v>
      </c>
      <c r="H214">
        <v>12</v>
      </c>
    </row>
    <row r="215" spans="1:8" x14ac:dyDescent="0.25">
      <c r="A215" s="3" t="s">
        <v>230</v>
      </c>
      <c r="B215" s="4">
        <v>44659</v>
      </c>
      <c r="C215" s="1" t="s">
        <v>9</v>
      </c>
      <c r="D215" s="1">
        <v>10034</v>
      </c>
      <c r="E215" s="1" t="s">
        <v>20</v>
      </c>
      <c r="F215" s="1">
        <v>4</v>
      </c>
      <c r="G215" s="5">
        <v>1045</v>
      </c>
      <c r="H215">
        <v>6</v>
      </c>
    </row>
    <row r="216" spans="1:8" x14ac:dyDescent="0.25">
      <c r="A216" s="3" t="s">
        <v>231</v>
      </c>
      <c r="B216" s="4">
        <v>44661</v>
      </c>
      <c r="C216" s="1" t="s">
        <v>12</v>
      </c>
      <c r="D216" s="1">
        <v>10085</v>
      </c>
      <c r="E216" s="1" t="s">
        <v>25</v>
      </c>
      <c r="F216" s="1">
        <v>10</v>
      </c>
      <c r="G216" s="5">
        <v>595</v>
      </c>
      <c r="H216">
        <v>9</v>
      </c>
    </row>
    <row r="217" spans="1:8" x14ac:dyDescent="0.25">
      <c r="A217" s="3" t="s">
        <v>232</v>
      </c>
      <c r="B217" s="4">
        <v>44662</v>
      </c>
      <c r="C217" s="1" t="s">
        <v>12</v>
      </c>
      <c r="D217" s="1">
        <v>10076</v>
      </c>
      <c r="E217" s="1" t="s">
        <v>39</v>
      </c>
      <c r="F217" s="1">
        <v>1</v>
      </c>
      <c r="G217" s="5">
        <v>688</v>
      </c>
      <c r="H217">
        <v>10</v>
      </c>
    </row>
    <row r="218" spans="1:8" x14ac:dyDescent="0.25">
      <c r="A218" s="3" t="s">
        <v>233</v>
      </c>
      <c r="B218" s="4">
        <v>44667</v>
      </c>
      <c r="C218" s="1" t="s">
        <v>9</v>
      </c>
      <c r="D218" s="1">
        <v>10059</v>
      </c>
      <c r="E218" s="1" t="s">
        <v>13</v>
      </c>
      <c r="F218" s="1">
        <v>10</v>
      </c>
      <c r="G218" s="5">
        <v>890</v>
      </c>
      <c r="H218">
        <v>1</v>
      </c>
    </row>
    <row r="219" spans="1:8" x14ac:dyDescent="0.25">
      <c r="A219" s="3" t="s">
        <v>234</v>
      </c>
      <c r="B219" s="4">
        <v>44667</v>
      </c>
      <c r="C219" s="1" t="s">
        <v>12</v>
      </c>
      <c r="D219" s="1">
        <v>10072</v>
      </c>
      <c r="E219" s="1" t="s">
        <v>10</v>
      </c>
      <c r="F219" s="1">
        <v>6</v>
      </c>
      <c r="G219" s="5">
        <v>891</v>
      </c>
      <c r="H219">
        <v>3</v>
      </c>
    </row>
    <row r="220" spans="1:8" x14ac:dyDescent="0.25">
      <c r="A220" s="3" t="s">
        <v>235</v>
      </c>
      <c r="B220" s="4">
        <v>44668</v>
      </c>
      <c r="C220" s="1" t="s">
        <v>9</v>
      </c>
      <c r="D220" s="1">
        <v>10035</v>
      </c>
      <c r="E220" s="1" t="s">
        <v>34</v>
      </c>
      <c r="F220" s="1">
        <v>1</v>
      </c>
      <c r="G220" s="5">
        <v>1044</v>
      </c>
      <c r="H220">
        <v>8</v>
      </c>
    </row>
    <row r="221" spans="1:8" x14ac:dyDescent="0.25">
      <c r="A221" s="3" t="s">
        <v>236</v>
      </c>
      <c r="B221" s="4">
        <v>44670</v>
      </c>
      <c r="C221" s="1" t="s">
        <v>9</v>
      </c>
      <c r="D221" s="1">
        <v>10008</v>
      </c>
      <c r="E221" s="1" t="s">
        <v>13</v>
      </c>
      <c r="F221" s="1">
        <v>3</v>
      </c>
      <c r="G221" s="5">
        <v>700</v>
      </c>
      <c r="H221">
        <v>1</v>
      </c>
    </row>
    <row r="222" spans="1:8" x14ac:dyDescent="0.25">
      <c r="A222" s="3" t="s">
        <v>237</v>
      </c>
      <c r="B222" s="4">
        <v>44674</v>
      </c>
      <c r="C222" s="1" t="s">
        <v>12</v>
      </c>
      <c r="D222" s="1">
        <v>10023</v>
      </c>
      <c r="E222" s="1" t="s">
        <v>63</v>
      </c>
      <c r="F222" s="1">
        <v>4</v>
      </c>
      <c r="G222" s="5">
        <v>1001</v>
      </c>
      <c r="H222">
        <v>8</v>
      </c>
    </row>
    <row r="223" spans="1:8" x14ac:dyDescent="0.25">
      <c r="A223" s="3" t="s">
        <v>238</v>
      </c>
      <c r="B223" s="4">
        <v>44676</v>
      </c>
      <c r="C223" s="1" t="s">
        <v>12</v>
      </c>
      <c r="D223" s="1">
        <v>10062</v>
      </c>
      <c r="E223" s="1" t="s">
        <v>16</v>
      </c>
      <c r="F223" s="1">
        <v>8</v>
      </c>
      <c r="G223" s="5">
        <v>808</v>
      </c>
      <c r="H223">
        <v>11</v>
      </c>
    </row>
    <row r="224" spans="1:8" x14ac:dyDescent="0.25">
      <c r="A224" s="3" t="s">
        <v>239</v>
      </c>
      <c r="B224" s="4">
        <v>44677</v>
      </c>
      <c r="C224" s="1" t="s">
        <v>12</v>
      </c>
      <c r="D224" s="1">
        <v>10095</v>
      </c>
      <c r="E224" s="1" t="s">
        <v>63</v>
      </c>
      <c r="F224" s="1">
        <v>3</v>
      </c>
      <c r="G224" s="5">
        <v>1139</v>
      </c>
      <c r="H224">
        <v>10</v>
      </c>
    </row>
    <row r="225" spans="1:8" x14ac:dyDescent="0.25">
      <c r="A225" s="3" t="s">
        <v>240</v>
      </c>
      <c r="B225" s="4">
        <v>44677</v>
      </c>
      <c r="C225" s="1" t="s">
        <v>9</v>
      </c>
      <c r="D225" s="1">
        <v>10046</v>
      </c>
      <c r="E225" s="1" t="s">
        <v>25</v>
      </c>
      <c r="F225" s="1">
        <v>9</v>
      </c>
      <c r="G225" s="5">
        <v>731</v>
      </c>
      <c r="H225">
        <v>12</v>
      </c>
    </row>
    <row r="226" spans="1:8" x14ac:dyDescent="0.25">
      <c r="A226" s="3" t="s">
        <v>241</v>
      </c>
      <c r="B226" s="4">
        <v>44679</v>
      </c>
      <c r="C226" s="1" t="s">
        <v>12</v>
      </c>
      <c r="D226" s="1">
        <v>10013</v>
      </c>
      <c r="E226" s="1" t="s">
        <v>20</v>
      </c>
      <c r="F226" s="1">
        <v>5</v>
      </c>
      <c r="G226" s="5">
        <v>803</v>
      </c>
      <c r="H226">
        <v>2</v>
      </c>
    </row>
    <row r="227" spans="1:8" x14ac:dyDescent="0.25">
      <c r="A227" s="3" t="s">
        <v>242</v>
      </c>
      <c r="B227" s="4">
        <v>44681</v>
      </c>
      <c r="C227" s="1" t="s">
        <v>12</v>
      </c>
      <c r="D227" s="1">
        <v>10029</v>
      </c>
      <c r="E227" s="1" t="s">
        <v>25</v>
      </c>
      <c r="F227" s="1">
        <v>3</v>
      </c>
      <c r="G227" s="5">
        <v>842</v>
      </c>
      <c r="H227">
        <v>5</v>
      </c>
    </row>
    <row r="228" spans="1:8" x14ac:dyDescent="0.25">
      <c r="A228" s="3" t="s">
        <v>243</v>
      </c>
      <c r="B228" s="4">
        <v>44682</v>
      </c>
      <c r="C228" s="1" t="s">
        <v>9</v>
      </c>
      <c r="D228" s="1">
        <v>10050</v>
      </c>
      <c r="E228" s="1" t="s">
        <v>39</v>
      </c>
      <c r="F228" s="1">
        <v>7</v>
      </c>
      <c r="G228" s="5">
        <v>664</v>
      </c>
      <c r="H228">
        <v>7</v>
      </c>
    </row>
    <row r="229" spans="1:8" x14ac:dyDescent="0.25">
      <c r="A229" s="3" t="s">
        <v>244</v>
      </c>
      <c r="B229" s="4">
        <v>44685</v>
      </c>
      <c r="C229" s="1" t="s">
        <v>9</v>
      </c>
      <c r="D229" s="1">
        <v>10064</v>
      </c>
      <c r="E229" s="1" t="s">
        <v>20</v>
      </c>
      <c r="F229" s="1">
        <v>5</v>
      </c>
      <c r="G229" s="5">
        <v>858</v>
      </c>
      <c r="H229">
        <v>2</v>
      </c>
    </row>
    <row r="230" spans="1:8" x14ac:dyDescent="0.25">
      <c r="A230" s="3" t="s">
        <v>245</v>
      </c>
      <c r="B230" s="4">
        <v>44687</v>
      </c>
      <c r="C230" s="1" t="s">
        <v>12</v>
      </c>
      <c r="D230" s="1">
        <v>10045</v>
      </c>
      <c r="E230" s="1" t="s">
        <v>10</v>
      </c>
      <c r="F230" s="1">
        <v>1</v>
      </c>
      <c r="G230" s="5">
        <v>882</v>
      </c>
      <c r="H230">
        <v>12</v>
      </c>
    </row>
    <row r="231" spans="1:8" x14ac:dyDescent="0.25">
      <c r="A231" s="3" t="s">
        <v>246</v>
      </c>
      <c r="B231" s="4">
        <v>44687</v>
      </c>
      <c r="C231" s="1" t="s">
        <v>12</v>
      </c>
      <c r="D231" s="1">
        <v>10035</v>
      </c>
      <c r="E231" s="1" t="s">
        <v>34</v>
      </c>
      <c r="F231" s="1">
        <v>1</v>
      </c>
      <c r="G231" s="5">
        <v>1104</v>
      </c>
      <c r="H231">
        <v>8</v>
      </c>
    </row>
    <row r="232" spans="1:8" x14ac:dyDescent="0.25">
      <c r="A232" s="3" t="s">
        <v>247</v>
      </c>
      <c r="B232" s="4">
        <v>44688</v>
      </c>
      <c r="C232" s="1" t="s">
        <v>9</v>
      </c>
      <c r="D232" s="1">
        <v>10034</v>
      </c>
      <c r="E232" s="1" t="s">
        <v>18</v>
      </c>
      <c r="F232" s="1">
        <v>8</v>
      </c>
      <c r="G232" s="5">
        <v>950</v>
      </c>
      <c r="H232">
        <v>8</v>
      </c>
    </row>
    <row r="233" spans="1:8" x14ac:dyDescent="0.25">
      <c r="A233" s="3" t="s">
        <v>248</v>
      </c>
      <c r="B233" s="4">
        <v>44689</v>
      </c>
      <c r="C233" s="1" t="s">
        <v>12</v>
      </c>
      <c r="D233" s="1">
        <v>10057</v>
      </c>
      <c r="E233" s="1" t="s">
        <v>39</v>
      </c>
      <c r="F233" s="1">
        <v>4</v>
      </c>
      <c r="G233" s="5">
        <v>736</v>
      </c>
      <c r="H233">
        <v>9</v>
      </c>
    </row>
    <row r="234" spans="1:8" x14ac:dyDescent="0.25">
      <c r="A234" s="3" t="s">
        <v>249</v>
      </c>
      <c r="B234" s="4">
        <v>44691</v>
      </c>
      <c r="C234" s="1" t="s">
        <v>9</v>
      </c>
      <c r="D234" s="1">
        <v>10093</v>
      </c>
      <c r="E234" s="1" t="s">
        <v>13</v>
      </c>
      <c r="F234" s="1">
        <v>1</v>
      </c>
      <c r="G234" s="5">
        <v>970</v>
      </c>
      <c r="H234">
        <v>7</v>
      </c>
    </row>
    <row r="235" spans="1:8" x14ac:dyDescent="0.25">
      <c r="A235" s="3" t="s">
        <v>250</v>
      </c>
      <c r="B235" s="4">
        <v>44692</v>
      </c>
      <c r="C235" s="1" t="s">
        <v>9</v>
      </c>
      <c r="D235" s="1">
        <v>10016</v>
      </c>
      <c r="E235" s="1" t="s">
        <v>10</v>
      </c>
      <c r="F235" s="1">
        <v>1</v>
      </c>
      <c r="G235" s="5">
        <v>738</v>
      </c>
      <c r="H235">
        <v>11</v>
      </c>
    </row>
    <row r="236" spans="1:8" x14ac:dyDescent="0.25">
      <c r="A236" s="3" t="s">
        <v>251</v>
      </c>
      <c r="B236" s="4">
        <v>44695</v>
      </c>
      <c r="C236" s="1" t="s">
        <v>9</v>
      </c>
      <c r="D236" s="1">
        <v>10036</v>
      </c>
      <c r="E236" s="1" t="s">
        <v>10</v>
      </c>
      <c r="F236" s="1">
        <v>10</v>
      </c>
      <c r="G236" s="5">
        <v>837</v>
      </c>
      <c r="H236">
        <v>5</v>
      </c>
    </row>
    <row r="237" spans="1:8" x14ac:dyDescent="0.25">
      <c r="A237" s="3" t="s">
        <v>252</v>
      </c>
      <c r="B237" s="4">
        <v>44695</v>
      </c>
      <c r="C237" s="1" t="s">
        <v>9</v>
      </c>
      <c r="D237" s="1">
        <v>10058</v>
      </c>
      <c r="E237" s="1" t="s">
        <v>20</v>
      </c>
      <c r="F237" s="1">
        <v>7</v>
      </c>
      <c r="G237" s="5">
        <v>946</v>
      </c>
      <c r="H237">
        <v>1</v>
      </c>
    </row>
    <row r="238" spans="1:8" x14ac:dyDescent="0.25">
      <c r="A238" s="3" t="s">
        <v>253</v>
      </c>
      <c r="B238" s="4">
        <v>44699</v>
      </c>
      <c r="C238" s="1" t="s">
        <v>12</v>
      </c>
      <c r="D238" s="1">
        <v>10065</v>
      </c>
      <c r="E238" s="1" t="s">
        <v>10</v>
      </c>
      <c r="F238" s="1">
        <v>4</v>
      </c>
      <c r="G238" s="5">
        <v>738</v>
      </c>
      <c r="H238">
        <v>5</v>
      </c>
    </row>
    <row r="239" spans="1:8" x14ac:dyDescent="0.25">
      <c r="A239" s="3" t="s">
        <v>254</v>
      </c>
      <c r="B239" s="4">
        <v>44708</v>
      </c>
      <c r="C239" s="1" t="s">
        <v>9</v>
      </c>
      <c r="D239" s="1">
        <v>10016</v>
      </c>
      <c r="E239" s="1" t="s">
        <v>16</v>
      </c>
      <c r="F239" s="1">
        <v>4</v>
      </c>
      <c r="G239" s="5">
        <v>808</v>
      </c>
      <c r="H239">
        <v>1</v>
      </c>
    </row>
    <row r="240" spans="1:8" x14ac:dyDescent="0.25">
      <c r="A240" s="3" t="s">
        <v>255</v>
      </c>
      <c r="B240" s="4">
        <v>44709</v>
      </c>
      <c r="C240" s="1" t="s">
        <v>9</v>
      </c>
      <c r="D240" s="1">
        <v>10066</v>
      </c>
      <c r="E240" s="1" t="s">
        <v>18</v>
      </c>
      <c r="F240" s="1">
        <v>6</v>
      </c>
      <c r="G240" s="5">
        <v>875</v>
      </c>
      <c r="H240">
        <v>10</v>
      </c>
    </row>
    <row r="241" spans="1:8" x14ac:dyDescent="0.25">
      <c r="A241" s="3" t="s">
        <v>256</v>
      </c>
      <c r="B241" s="4">
        <v>44711</v>
      </c>
      <c r="C241" s="1" t="s">
        <v>12</v>
      </c>
      <c r="D241" s="1">
        <v>10080</v>
      </c>
      <c r="E241" s="1" t="s">
        <v>10</v>
      </c>
      <c r="F241" s="1">
        <v>7</v>
      </c>
      <c r="G241" s="5">
        <v>792</v>
      </c>
      <c r="H241">
        <v>10</v>
      </c>
    </row>
    <row r="242" spans="1:8" x14ac:dyDescent="0.25">
      <c r="A242" s="3" t="s">
        <v>257</v>
      </c>
      <c r="B242" s="4">
        <v>44715</v>
      </c>
      <c r="C242" s="1" t="s">
        <v>9</v>
      </c>
      <c r="D242" s="1">
        <v>10066</v>
      </c>
      <c r="E242" s="1" t="s">
        <v>63</v>
      </c>
      <c r="F242" s="1">
        <v>1</v>
      </c>
      <c r="G242" s="5">
        <v>817</v>
      </c>
      <c r="H242">
        <v>11</v>
      </c>
    </row>
    <row r="243" spans="1:8" x14ac:dyDescent="0.25">
      <c r="A243" s="3" t="s">
        <v>258</v>
      </c>
      <c r="B243" s="4">
        <v>44715</v>
      </c>
      <c r="C243" s="1" t="s">
        <v>9</v>
      </c>
      <c r="D243" s="1">
        <v>10023</v>
      </c>
      <c r="E243" s="1" t="s">
        <v>25</v>
      </c>
      <c r="F243" s="1">
        <v>7</v>
      </c>
      <c r="G243" s="5">
        <v>706</v>
      </c>
      <c r="H243">
        <v>5</v>
      </c>
    </row>
    <row r="244" spans="1:8" x14ac:dyDescent="0.25">
      <c r="A244" s="3" t="s">
        <v>259</v>
      </c>
      <c r="B244" s="4">
        <v>44719</v>
      </c>
      <c r="C244" s="1" t="s">
        <v>12</v>
      </c>
      <c r="D244" s="1">
        <v>10001</v>
      </c>
      <c r="E244" s="1" t="s">
        <v>16</v>
      </c>
      <c r="F244" s="1">
        <v>5</v>
      </c>
      <c r="G244" s="5">
        <v>836</v>
      </c>
      <c r="H244">
        <v>10</v>
      </c>
    </row>
    <row r="245" spans="1:8" x14ac:dyDescent="0.25">
      <c r="A245" s="3" t="s">
        <v>260</v>
      </c>
      <c r="B245" s="4">
        <v>44721</v>
      </c>
      <c r="C245" s="1" t="s">
        <v>9</v>
      </c>
      <c r="D245" s="1">
        <v>10023</v>
      </c>
      <c r="E245" s="1" t="s">
        <v>13</v>
      </c>
      <c r="F245" s="1">
        <v>5</v>
      </c>
      <c r="G245" s="5">
        <v>850</v>
      </c>
      <c r="H245">
        <v>1</v>
      </c>
    </row>
    <row r="246" spans="1:8" x14ac:dyDescent="0.25">
      <c r="A246" s="3" t="s">
        <v>261</v>
      </c>
      <c r="B246" s="4">
        <v>44727</v>
      </c>
      <c r="C246" s="1" t="s">
        <v>12</v>
      </c>
      <c r="D246" s="1">
        <v>10091</v>
      </c>
      <c r="E246" s="1" t="s">
        <v>10</v>
      </c>
      <c r="F246" s="1">
        <v>10</v>
      </c>
      <c r="G246" s="5">
        <v>657</v>
      </c>
      <c r="H246">
        <v>10</v>
      </c>
    </row>
    <row r="247" spans="1:8" x14ac:dyDescent="0.25">
      <c r="A247" s="3" t="s">
        <v>262</v>
      </c>
      <c r="B247" s="4">
        <v>44727</v>
      </c>
      <c r="C247" s="1" t="s">
        <v>12</v>
      </c>
      <c r="D247" s="1">
        <v>10046</v>
      </c>
      <c r="E247" s="1" t="s">
        <v>20</v>
      </c>
      <c r="F247" s="1">
        <v>10</v>
      </c>
      <c r="G247" s="5">
        <v>924</v>
      </c>
      <c r="H247">
        <v>3</v>
      </c>
    </row>
    <row r="248" spans="1:8" x14ac:dyDescent="0.25">
      <c r="A248" s="3" t="s">
        <v>263</v>
      </c>
      <c r="B248" s="4">
        <v>44728</v>
      </c>
      <c r="C248" s="1" t="s">
        <v>12</v>
      </c>
      <c r="D248" s="1">
        <v>10004</v>
      </c>
      <c r="E248" s="1" t="s">
        <v>16</v>
      </c>
      <c r="F248" s="1">
        <v>3</v>
      </c>
      <c r="G248" s="5">
        <v>675</v>
      </c>
      <c r="H248">
        <v>1</v>
      </c>
    </row>
    <row r="249" spans="1:8" x14ac:dyDescent="0.25">
      <c r="A249" s="3" t="s">
        <v>264</v>
      </c>
      <c r="B249" s="4">
        <v>44729</v>
      </c>
      <c r="C249" s="1" t="s">
        <v>9</v>
      </c>
      <c r="D249" s="1">
        <v>10014</v>
      </c>
      <c r="E249" s="1" t="s">
        <v>10</v>
      </c>
      <c r="F249" s="1">
        <v>4</v>
      </c>
      <c r="G249" s="5">
        <v>648</v>
      </c>
      <c r="H249">
        <v>8</v>
      </c>
    </row>
    <row r="250" spans="1:8" x14ac:dyDescent="0.25">
      <c r="A250" s="3" t="s">
        <v>265</v>
      </c>
      <c r="B250" s="4">
        <v>44731</v>
      </c>
      <c r="C250" s="1" t="s">
        <v>9</v>
      </c>
      <c r="D250" s="1">
        <v>10085</v>
      </c>
      <c r="E250" s="1" t="s">
        <v>34</v>
      </c>
      <c r="F250" s="1">
        <v>4</v>
      </c>
      <c r="G250" s="5">
        <v>1164</v>
      </c>
      <c r="H250">
        <v>6</v>
      </c>
    </row>
    <row r="251" spans="1:8" x14ac:dyDescent="0.25">
      <c r="A251" s="3" t="s">
        <v>266</v>
      </c>
      <c r="B251" s="4">
        <v>44731</v>
      </c>
      <c r="C251" s="1" t="s">
        <v>12</v>
      </c>
      <c r="D251" s="1">
        <v>10083</v>
      </c>
      <c r="E251" s="1" t="s">
        <v>18</v>
      </c>
      <c r="F251" s="1">
        <v>10</v>
      </c>
      <c r="G251" s="5">
        <v>1200</v>
      </c>
      <c r="H251">
        <v>12</v>
      </c>
    </row>
    <row r="252" spans="1:8" x14ac:dyDescent="0.25">
      <c r="A252" s="3" t="s">
        <v>267</v>
      </c>
      <c r="B252" s="4">
        <v>44737</v>
      </c>
      <c r="C252" s="1" t="s">
        <v>12</v>
      </c>
      <c r="D252" s="1">
        <v>10058</v>
      </c>
      <c r="E252" s="1" t="s">
        <v>20</v>
      </c>
      <c r="F252" s="1">
        <v>7</v>
      </c>
      <c r="G252" s="5">
        <v>1089</v>
      </c>
      <c r="H252">
        <v>2</v>
      </c>
    </row>
    <row r="253" spans="1:8" x14ac:dyDescent="0.25">
      <c r="A253" s="3" t="s">
        <v>268</v>
      </c>
      <c r="B253" s="4">
        <v>44739</v>
      </c>
      <c r="C253" s="1" t="s">
        <v>12</v>
      </c>
      <c r="D253" s="1">
        <v>10030</v>
      </c>
      <c r="E253" s="1" t="s">
        <v>10</v>
      </c>
      <c r="F253" s="1">
        <v>8</v>
      </c>
      <c r="G253" s="5">
        <v>666</v>
      </c>
      <c r="H253">
        <v>10</v>
      </c>
    </row>
    <row r="254" spans="1:8" x14ac:dyDescent="0.25">
      <c r="A254" s="3" t="s">
        <v>269</v>
      </c>
      <c r="B254" s="4">
        <v>44741</v>
      </c>
      <c r="C254" s="1" t="s">
        <v>12</v>
      </c>
      <c r="D254" s="1">
        <v>10082</v>
      </c>
      <c r="E254" s="1" t="s">
        <v>18</v>
      </c>
      <c r="F254" s="1">
        <v>9</v>
      </c>
      <c r="G254" s="5">
        <v>1163</v>
      </c>
      <c r="H254">
        <v>11</v>
      </c>
    </row>
    <row r="255" spans="1:8" x14ac:dyDescent="0.25">
      <c r="A255" s="3" t="s">
        <v>270</v>
      </c>
      <c r="B255" s="4">
        <v>44742</v>
      </c>
      <c r="C255" s="1" t="s">
        <v>9</v>
      </c>
      <c r="D255" s="1">
        <v>10047</v>
      </c>
      <c r="E255" s="1" t="s">
        <v>10</v>
      </c>
      <c r="F255" s="1">
        <v>3</v>
      </c>
      <c r="G255" s="5">
        <v>774</v>
      </c>
      <c r="H255">
        <v>8</v>
      </c>
    </row>
    <row r="256" spans="1:8" x14ac:dyDescent="0.25">
      <c r="A256" s="3" t="s">
        <v>271</v>
      </c>
      <c r="B256" s="4">
        <v>44743</v>
      </c>
      <c r="C256" s="1" t="s">
        <v>9</v>
      </c>
      <c r="D256" s="1">
        <v>10026</v>
      </c>
      <c r="E256" s="1" t="s">
        <v>10</v>
      </c>
      <c r="F256" s="1">
        <v>1</v>
      </c>
      <c r="G256" s="5">
        <v>828</v>
      </c>
      <c r="H256">
        <v>10</v>
      </c>
    </row>
    <row r="257" spans="1:8" x14ac:dyDescent="0.25">
      <c r="A257" s="3" t="s">
        <v>272</v>
      </c>
      <c r="B257" s="4">
        <v>44744</v>
      </c>
      <c r="C257" s="1" t="s">
        <v>9</v>
      </c>
      <c r="D257" s="1">
        <v>10005</v>
      </c>
      <c r="E257" s="1" t="s">
        <v>16</v>
      </c>
      <c r="F257" s="1">
        <v>5</v>
      </c>
      <c r="G257" s="5">
        <v>836</v>
      </c>
      <c r="H257">
        <v>4</v>
      </c>
    </row>
    <row r="258" spans="1:8" x14ac:dyDescent="0.25">
      <c r="A258" s="3" t="s">
        <v>273</v>
      </c>
      <c r="B258" s="4">
        <v>44745</v>
      </c>
      <c r="C258" s="1" t="s">
        <v>12</v>
      </c>
      <c r="D258" s="1">
        <v>10072</v>
      </c>
      <c r="E258" s="1" t="s">
        <v>63</v>
      </c>
      <c r="F258" s="1">
        <v>2</v>
      </c>
      <c r="G258" s="5">
        <v>909</v>
      </c>
      <c r="H258">
        <v>2</v>
      </c>
    </row>
    <row r="259" spans="1:8" x14ac:dyDescent="0.25">
      <c r="A259" s="3" t="s">
        <v>274</v>
      </c>
      <c r="B259" s="4">
        <v>44747</v>
      </c>
      <c r="C259" s="1" t="s">
        <v>12</v>
      </c>
      <c r="D259" s="1">
        <v>10034</v>
      </c>
      <c r="E259" s="1" t="s">
        <v>25</v>
      </c>
      <c r="F259" s="1">
        <v>6</v>
      </c>
      <c r="G259" s="5">
        <v>799</v>
      </c>
      <c r="H259">
        <v>7</v>
      </c>
    </row>
    <row r="260" spans="1:8" x14ac:dyDescent="0.25">
      <c r="A260" s="3" t="s">
        <v>275</v>
      </c>
      <c r="B260" s="4">
        <v>44749</v>
      </c>
      <c r="C260" s="1" t="s">
        <v>12</v>
      </c>
      <c r="D260" s="1">
        <v>10029</v>
      </c>
      <c r="E260" s="1" t="s">
        <v>13</v>
      </c>
      <c r="F260" s="1">
        <v>2</v>
      </c>
      <c r="G260" s="5">
        <v>890</v>
      </c>
      <c r="H260">
        <v>11</v>
      </c>
    </row>
    <row r="261" spans="1:8" x14ac:dyDescent="0.25">
      <c r="A261" s="3" t="s">
        <v>276</v>
      </c>
      <c r="B261" s="4">
        <v>44749</v>
      </c>
      <c r="C261" s="1" t="s">
        <v>9</v>
      </c>
      <c r="D261" s="1">
        <v>10018</v>
      </c>
      <c r="E261" s="1" t="s">
        <v>34</v>
      </c>
      <c r="F261" s="1">
        <v>9</v>
      </c>
      <c r="G261" s="5">
        <v>888</v>
      </c>
      <c r="H261">
        <v>3</v>
      </c>
    </row>
    <row r="262" spans="1:8" x14ac:dyDescent="0.25">
      <c r="A262" s="3" t="s">
        <v>277</v>
      </c>
      <c r="B262" s="4">
        <v>44750</v>
      </c>
      <c r="C262" s="1" t="s">
        <v>9</v>
      </c>
      <c r="D262" s="1">
        <v>10041</v>
      </c>
      <c r="E262" s="1" t="s">
        <v>34</v>
      </c>
      <c r="F262" s="1">
        <v>10</v>
      </c>
      <c r="G262" s="5">
        <v>924</v>
      </c>
      <c r="H262">
        <v>4</v>
      </c>
    </row>
    <row r="263" spans="1:8" x14ac:dyDescent="0.25">
      <c r="A263" s="3" t="s">
        <v>278</v>
      </c>
      <c r="B263" s="4">
        <v>44750</v>
      </c>
      <c r="C263" s="1" t="s">
        <v>9</v>
      </c>
      <c r="D263" s="1">
        <v>10054</v>
      </c>
      <c r="E263" s="1" t="s">
        <v>20</v>
      </c>
      <c r="F263" s="1">
        <v>9</v>
      </c>
      <c r="G263" s="5">
        <v>770</v>
      </c>
      <c r="H263">
        <v>4</v>
      </c>
    </row>
    <row r="264" spans="1:8" x14ac:dyDescent="0.25">
      <c r="A264" s="3" t="s">
        <v>279</v>
      </c>
      <c r="B264" s="4">
        <v>44757</v>
      </c>
      <c r="C264" s="1" t="s">
        <v>9</v>
      </c>
      <c r="D264" s="1">
        <v>10045</v>
      </c>
      <c r="E264" s="1" t="s">
        <v>18</v>
      </c>
      <c r="F264" s="1">
        <v>6</v>
      </c>
      <c r="G264" s="5">
        <v>1200</v>
      </c>
      <c r="H264">
        <v>6</v>
      </c>
    </row>
    <row r="265" spans="1:8" x14ac:dyDescent="0.25">
      <c r="A265" s="3" t="s">
        <v>280</v>
      </c>
      <c r="B265" s="4">
        <v>44759</v>
      </c>
      <c r="C265" s="1" t="s">
        <v>9</v>
      </c>
      <c r="D265" s="1">
        <v>10010</v>
      </c>
      <c r="E265" s="1" t="s">
        <v>10</v>
      </c>
      <c r="F265" s="1">
        <v>8</v>
      </c>
      <c r="G265" s="5">
        <v>711</v>
      </c>
      <c r="H265">
        <v>6</v>
      </c>
    </row>
    <row r="266" spans="1:8" x14ac:dyDescent="0.25">
      <c r="A266" s="3" t="s">
        <v>281</v>
      </c>
      <c r="B266" s="4">
        <v>44762</v>
      </c>
      <c r="C266" s="1" t="s">
        <v>12</v>
      </c>
      <c r="D266" s="1">
        <v>10048</v>
      </c>
      <c r="E266" s="1" t="s">
        <v>10</v>
      </c>
      <c r="F266" s="1">
        <v>8</v>
      </c>
      <c r="G266" s="5">
        <v>891</v>
      </c>
      <c r="H266">
        <v>9</v>
      </c>
    </row>
    <row r="267" spans="1:8" x14ac:dyDescent="0.25">
      <c r="A267" s="3" t="s">
        <v>282</v>
      </c>
      <c r="B267" s="4">
        <v>44766</v>
      </c>
      <c r="C267" s="1" t="s">
        <v>12</v>
      </c>
      <c r="D267" s="1">
        <v>10068</v>
      </c>
      <c r="E267" s="1" t="s">
        <v>10</v>
      </c>
      <c r="F267" s="1">
        <v>2</v>
      </c>
      <c r="G267" s="5">
        <v>702</v>
      </c>
      <c r="H267">
        <v>7</v>
      </c>
    </row>
    <row r="268" spans="1:8" x14ac:dyDescent="0.25">
      <c r="A268" s="3" t="s">
        <v>283</v>
      </c>
      <c r="B268" s="4">
        <v>44772</v>
      </c>
      <c r="C268" s="1" t="s">
        <v>9</v>
      </c>
      <c r="D268" s="1">
        <v>10069</v>
      </c>
      <c r="E268" s="1" t="s">
        <v>63</v>
      </c>
      <c r="F268" s="1">
        <v>6</v>
      </c>
      <c r="G268" s="5">
        <v>943</v>
      </c>
      <c r="H268">
        <v>4</v>
      </c>
    </row>
    <row r="269" spans="1:8" x14ac:dyDescent="0.25">
      <c r="A269" s="3" t="s">
        <v>284</v>
      </c>
      <c r="B269" s="4">
        <v>44773</v>
      </c>
      <c r="C269" s="1" t="s">
        <v>12</v>
      </c>
      <c r="D269" s="1">
        <v>10001</v>
      </c>
      <c r="E269" s="1" t="s">
        <v>20</v>
      </c>
      <c r="F269" s="1">
        <v>7</v>
      </c>
      <c r="G269" s="5">
        <v>1001</v>
      </c>
      <c r="H269">
        <v>4</v>
      </c>
    </row>
    <row r="270" spans="1:8" x14ac:dyDescent="0.25">
      <c r="A270" s="3" t="s">
        <v>285</v>
      </c>
      <c r="B270" s="4">
        <v>44780</v>
      </c>
      <c r="C270" s="1" t="s">
        <v>12</v>
      </c>
      <c r="D270" s="1">
        <v>10057</v>
      </c>
      <c r="E270" s="1" t="s">
        <v>16</v>
      </c>
      <c r="F270" s="1">
        <v>9</v>
      </c>
      <c r="G270" s="5">
        <v>941</v>
      </c>
      <c r="H270">
        <v>7</v>
      </c>
    </row>
    <row r="271" spans="1:8" x14ac:dyDescent="0.25">
      <c r="A271" s="3" t="s">
        <v>286</v>
      </c>
      <c r="B271" s="4">
        <v>44783</v>
      </c>
      <c r="C271" s="1" t="s">
        <v>12</v>
      </c>
      <c r="D271" s="1">
        <v>10063</v>
      </c>
      <c r="E271" s="1" t="s">
        <v>16</v>
      </c>
      <c r="F271" s="1">
        <v>8</v>
      </c>
      <c r="G271" s="5">
        <v>675</v>
      </c>
      <c r="H271">
        <v>5</v>
      </c>
    </row>
    <row r="272" spans="1:8" x14ac:dyDescent="0.25">
      <c r="A272" s="3" t="s">
        <v>287</v>
      </c>
      <c r="B272" s="4">
        <v>44788</v>
      </c>
      <c r="C272" s="1" t="s">
        <v>9</v>
      </c>
      <c r="D272" s="1">
        <v>10081</v>
      </c>
      <c r="E272" s="1" t="s">
        <v>10</v>
      </c>
      <c r="F272" s="1">
        <v>5</v>
      </c>
      <c r="G272" s="5">
        <v>765</v>
      </c>
      <c r="H272">
        <v>10</v>
      </c>
    </row>
    <row r="273" spans="1:8" x14ac:dyDescent="0.25">
      <c r="A273" s="3" t="s">
        <v>288</v>
      </c>
      <c r="B273" s="4">
        <v>44788</v>
      </c>
      <c r="C273" s="1" t="s">
        <v>9</v>
      </c>
      <c r="D273" s="1">
        <v>10040</v>
      </c>
      <c r="E273" s="1" t="s">
        <v>16</v>
      </c>
      <c r="F273" s="1">
        <v>3</v>
      </c>
      <c r="G273" s="5">
        <v>703</v>
      </c>
      <c r="H273">
        <v>9</v>
      </c>
    </row>
    <row r="274" spans="1:8" x14ac:dyDescent="0.25">
      <c r="A274" s="3" t="s">
        <v>289</v>
      </c>
      <c r="B274" s="4">
        <v>44792</v>
      </c>
      <c r="C274" s="1" t="s">
        <v>9</v>
      </c>
      <c r="D274" s="1">
        <v>10079</v>
      </c>
      <c r="E274" s="1" t="s">
        <v>25</v>
      </c>
      <c r="F274" s="1">
        <v>3</v>
      </c>
      <c r="G274" s="5">
        <v>842</v>
      </c>
      <c r="H274">
        <v>3</v>
      </c>
    </row>
    <row r="275" spans="1:8" x14ac:dyDescent="0.25">
      <c r="A275" s="3" t="s">
        <v>290</v>
      </c>
      <c r="B275" s="4">
        <v>44794</v>
      </c>
      <c r="C275" s="1" t="s">
        <v>12</v>
      </c>
      <c r="D275" s="1">
        <v>10065</v>
      </c>
      <c r="E275" s="1" t="s">
        <v>39</v>
      </c>
      <c r="F275" s="1">
        <v>8</v>
      </c>
      <c r="G275" s="5">
        <v>736</v>
      </c>
      <c r="H275">
        <v>12</v>
      </c>
    </row>
    <row r="276" spans="1:8" x14ac:dyDescent="0.25">
      <c r="A276" s="3" t="s">
        <v>291</v>
      </c>
      <c r="B276" s="4">
        <v>44794</v>
      </c>
      <c r="C276" s="1" t="s">
        <v>12</v>
      </c>
      <c r="D276" s="1">
        <v>10005</v>
      </c>
      <c r="E276" s="1" t="s">
        <v>10</v>
      </c>
      <c r="F276" s="1">
        <v>9</v>
      </c>
      <c r="G276" s="5">
        <v>891</v>
      </c>
      <c r="H276">
        <v>8</v>
      </c>
    </row>
    <row r="277" spans="1:8" x14ac:dyDescent="0.25">
      <c r="A277" s="3" t="s">
        <v>292</v>
      </c>
      <c r="B277" s="4">
        <v>44795</v>
      </c>
      <c r="C277" s="1" t="s">
        <v>9</v>
      </c>
      <c r="D277" s="1">
        <v>10097</v>
      </c>
      <c r="E277" s="1" t="s">
        <v>16</v>
      </c>
      <c r="F277" s="1">
        <v>1</v>
      </c>
      <c r="G277" s="5">
        <v>779</v>
      </c>
      <c r="H277">
        <v>2</v>
      </c>
    </row>
    <row r="278" spans="1:8" x14ac:dyDescent="0.25">
      <c r="A278" s="3" t="s">
        <v>293</v>
      </c>
      <c r="B278" s="4">
        <v>44796</v>
      </c>
      <c r="C278" s="1" t="s">
        <v>12</v>
      </c>
      <c r="D278" s="1">
        <v>10071</v>
      </c>
      <c r="E278" s="1" t="s">
        <v>10</v>
      </c>
      <c r="F278" s="1">
        <v>1</v>
      </c>
      <c r="G278" s="5">
        <v>882</v>
      </c>
      <c r="H278">
        <v>6</v>
      </c>
    </row>
    <row r="279" spans="1:8" x14ac:dyDescent="0.25">
      <c r="A279" s="3" t="s">
        <v>294</v>
      </c>
      <c r="B279" s="4">
        <v>44797</v>
      </c>
      <c r="C279" s="1" t="s">
        <v>9</v>
      </c>
      <c r="D279" s="1">
        <v>10021</v>
      </c>
      <c r="E279" s="1" t="s">
        <v>10</v>
      </c>
      <c r="F279" s="1">
        <v>8</v>
      </c>
      <c r="G279" s="5">
        <v>693</v>
      </c>
      <c r="H279">
        <v>11</v>
      </c>
    </row>
    <row r="280" spans="1:8" x14ac:dyDescent="0.25">
      <c r="A280" s="3" t="s">
        <v>295</v>
      </c>
      <c r="B280" s="4">
        <v>44799</v>
      </c>
      <c r="C280" s="1" t="s">
        <v>9</v>
      </c>
      <c r="D280" s="1">
        <v>10045</v>
      </c>
      <c r="E280" s="1" t="s">
        <v>18</v>
      </c>
      <c r="F280" s="1">
        <v>8</v>
      </c>
      <c r="G280" s="5">
        <v>1050</v>
      </c>
      <c r="H280">
        <v>1</v>
      </c>
    </row>
    <row r="281" spans="1:8" x14ac:dyDescent="0.25">
      <c r="A281" s="3" t="s">
        <v>296</v>
      </c>
      <c r="B281" s="4">
        <v>44801</v>
      </c>
      <c r="C281" s="1" t="s">
        <v>12</v>
      </c>
      <c r="D281" s="1">
        <v>10042</v>
      </c>
      <c r="E281" s="1" t="s">
        <v>18</v>
      </c>
      <c r="F281" s="1">
        <v>6</v>
      </c>
      <c r="G281" s="5">
        <v>1213</v>
      </c>
      <c r="H281">
        <v>7</v>
      </c>
    </row>
    <row r="282" spans="1:8" x14ac:dyDescent="0.25">
      <c r="A282" s="3" t="s">
        <v>297</v>
      </c>
      <c r="B282" s="4">
        <v>44802</v>
      </c>
      <c r="C282" s="1" t="s">
        <v>12</v>
      </c>
      <c r="D282" s="1">
        <v>10033</v>
      </c>
      <c r="E282" s="1" t="s">
        <v>16</v>
      </c>
      <c r="F282" s="1">
        <v>4</v>
      </c>
      <c r="G282" s="5">
        <v>675</v>
      </c>
      <c r="H282">
        <v>11</v>
      </c>
    </row>
    <row r="283" spans="1:8" x14ac:dyDescent="0.25">
      <c r="A283" s="3" t="s">
        <v>298</v>
      </c>
      <c r="B283" s="4">
        <v>44804</v>
      </c>
      <c r="C283" s="1" t="s">
        <v>12</v>
      </c>
      <c r="D283" s="1">
        <v>10091</v>
      </c>
      <c r="E283" s="1" t="s">
        <v>63</v>
      </c>
      <c r="F283" s="1">
        <v>5</v>
      </c>
      <c r="G283" s="5">
        <v>978</v>
      </c>
      <c r="H283">
        <v>1</v>
      </c>
    </row>
    <row r="284" spans="1:8" x14ac:dyDescent="0.25">
      <c r="A284" s="3" t="s">
        <v>299</v>
      </c>
      <c r="B284" s="4">
        <v>44806</v>
      </c>
      <c r="C284" s="1" t="s">
        <v>9</v>
      </c>
      <c r="D284" s="1">
        <v>10046</v>
      </c>
      <c r="E284" s="1" t="s">
        <v>16</v>
      </c>
      <c r="F284" s="1">
        <v>5</v>
      </c>
      <c r="G284" s="5">
        <v>912</v>
      </c>
      <c r="H284">
        <v>6</v>
      </c>
    </row>
    <row r="285" spans="1:8" x14ac:dyDescent="0.25">
      <c r="A285" s="3" t="s">
        <v>300</v>
      </c>
      <c r="B285" s="4">
        <v>44806</v>
      </c>
      <c r="C285" s="1" t="s">
        <v>12</v>
      </c>
      <c r="D285" s="1">
        <v>10032</v>
      </c>
      <c r="E285" s="1" t="s">
        <v>10</v>
      </c>
      <c r="F285" s="1">
        <v>10</v>
      </c>
      <c r="G285" s="5">
        <v>792</v>
      </c>
      <c r="H285">
        <v>1</v>
      </c>
    </row>
    <row r="286" spans="1:8" x14ac:dyDescent="0.25">
      <c r="A286" s="3" t="s">
        <v>301</v>
      </c>
      <c r="B286" s="4">
        <v>44808</v>
      </c>
      <c r="C286" s="1" t="s">
        <v>12</v>
      </c>
      <c r="D286" s="1">
        <v>10092</v>
      </c>
      <c r="E286" s="1" t="s">
        <v>25</v>
      </c>
      <c r="F286" s="1">
        <v>8</v>
      </c>
      <c r="G286" s="5">
        <v>782</v>
      </c>
      <c r="H286">
        <v>10</v>
      </c>
    </row>
    <row r="287" spans="1:8" x14ac:dyDescent="0.25">
      <c r="A287" s="3" t="s">
        <v>302</v>
      </c>
      <c r="B287" s="4">
        <v>44809</v>
      </c>
      <c r="C287" s="1" t="s">
        <v>9</v>
      </c>
      <c r="D287" s="1">
        <v>10047</v>
      </c>
      <c r="E287" s="1" t="s">
        <v>10</v>
      </c>
      <c r="F287" s="1">
        <v>5</v>
      </c>
      <c r="G287" s="5">
        <v>657</v>
      </c>
      <c r="H287">
        <v>4</v>
      </c>
    </row>
    <row r="288" spans="1:8" x14ac:dyDescent="0.25">
      <c r="A288" s="3" t="s">
        <v>303</v>
      </c>
      <c r="B288" s="4">
        <v>44810</v>
      </c>
      <c r="C288" s="1" t="s">
        <v>9</v>
      </c>
      <c r="D288" s="1">
        <v>10039</v>
      </c>
      <c r="E288" s="1" t="s">
        <v>25</v>
      </c>
      <c r="F288" s="1">
        <v>1</v>
      </c>
      <c r="G288" s="5">
        <v>714</v>
      </c>
      <c r="H288">
        <v>5</v>
      </c>
    </row>
    <row r="289" spans="1:8" x14ac:dyDescent="0.25">
      <c r="A289" s="3" t="s">
        <v>304</v>
      </c>
      <c r="B289" s="4">
        <v>44810</v>
      </c>
      <c r="C289" s="1" t="s">
        <v>12</v>
      </c>
      <c r="D289" s="1">
        <v>10013</v>
      </c>
      <c r="E289" s="1" t="s">
        <v>18</v>
      </c>
      <c r="F289" s="1">
        <v>10</v>
      </c>
      <c r="G289" s="5">
        <v>1238</v>
      </c>
      <c r="H289">
        <v>3</v>
      </c>
    </row>
    <row r="290" spans="1:8" x14ac:dyDescent="0.25">
      <c r="A290" s="3" t="s">
        <v>305</v>
      </c>
      <c r="B290" s="4">
        <v>44811</v>
      </c>
      <c r="C290" s="1" t="s">
        <v>12</v>
      </c>
      <c r="D290" s="1">
        <v>10044</v>
      </c>
      <c r="E290" s="1" t="s">
        <v>25</v>
      </c>
      <c r="F290" s="1">
        <v>4</v>
      </c>
      <c r="G290" s="5">
        <v>816</v>
      </c>
      <c r="H290">
        <v>3</v>
      </c>
    </row>
    <row r="291" spans="1:8" x14ac:dyDescent="0.25">
      <c r="A291" s="3" t="s">
        <v>306</v>
      </c>
      <c r="B291" s="4">
        <v>44811</v>
      </c>
      <c r="C291" s="1" t="s">
        <v>9</v>
      </c>
      <c r="D291" s="1">
        <v>10018</v>
      </c>
      <c r="E291" s="1" t="s">
        <v>10</v>
      </c>
      <c r="F291" s="1">
        <v>6</v>
      </c>
      <c r="G291" s="5">
        <v>891</v>
      </c>
      <c r="H291">
        <v>7</v>
      </c>
    </row>
    <row r="292" spans="1:8" x14ac:dyDescent="0.25">
      <c r="A292" s="3" t="s">
        <v>307</v>
      </c>
      <c r="B292" s="4">
        <v>44813</v>
      </c>
      <c r="C292" s="1" t="s">
        <v>12</v>
      </c>
      <c r="D292" s="1">
        <v>10029</v>
      </c>
      <c r="E292" s="1" t="s">
        <v>25</v>
      </c>
      <c r="F292" s="1">
        <v>10</v>
      </c>
      <c r="G292" s="5">
        <v>646</v>
      </c>
      <c r="H292">
        <v>6</v>
      </c>
    </row>
    <row r="293" spans="1:8" x14ac:dyDescent="0.25">
      <c r="A293" s="3" t="s">
        <v>308</v>
      </c>
      <c r="B293" s="4">
        <v>44815</v>
      </c>
      <c r="C293" s="1" t="s">
        <v>12</v>
      </c>
      <c r="D293" s="1">
        <v>10050</v>
      </c>
      <c r="E293" s="1" t="s">
        <v>10</v>
      </c>
      <c r="F293" s="1">
        <v>8</v>
      </c>
      <c r="G293" s="5">
        <v>882</v>
      </c>
      <c r="H293">
        <v>10</v>
      </c>
    </row>
    <row r="294" spans="1:8" x14ac:dyDescent="0.25">
      <c r="A294" s="3" t="s">
        <v>309</v>
      </c>
      <c r="B294" s="4">
        <v>44822</v>
      </c>
      <c r="C294" s="1" t="s">
        <v>12</v>
      </c>
      <c r="D294" s="1">
        <v>10067</v>
      </c>
      <c r="E294" s="1" t="s">
        <v>18</v>
      </c>
      <c r="F294" s="1">
        <v>3</v>
      </c>
      <c r="G294" s="5">
        <v>1113</v>
      </c>
      <c r="H294">
        <v>11</v>
      </c>
    </row>
    <row r="295" spans="1:8" x14ac:dyDescent="0.25">
      <c r="A295" s="3" t="s">
        <v>310</v>
      </c>
      <c r="B295" s="4">
        <v>44822</v>
      </c>
      <c r="C295" s="1" t="s">
        <v>12</v>
      </c>
      <c r="D295" s="1">
        <v>10082</v>
      </c>
      <c r="E295" s="1" t="s">
        <v>63</v>
      </c>
      <c r="F295" s="1">
        <v>8</v>
      </c>
      <c r="G295" s="5">
        <v>1070</v>
      </c>
      <c r="H295">
        <v>6</v>
      </c>
    </row>
    <row r="296" spans="1:8" x14ac:dyDescent="0.25">
      <c r="A296" s="3" t="s">
        <v>311</v>
      </c>
      <c r="B296" s="4">
        <v>44823</v>
      </c>
      <c r="C296" s="1" t="s">
        <v>12</v>
      </c>
      <c r="D296" s="1">
        <v>10018</v>
      </c>
      <c r="E296" s="1" t="s">
        <v>16</v>
      </c>
      <c r="F296" s="1">
        <v>10</v>
      </c>
      <c r="G296" s="5">
        <v>827</v>
      </c>
      <c r="H296">
        <v>10</v>
      </c>
    </row>
    <row r="297" spans="1:8" x14ac:dyDescent="0.25">
      <c r="A297" s="3" t="s">
        <v>312</v>
      </c>
      <c r="B297" s="4">
        <v>44824</v>
      </c>
      <c r="C297" s="1" t="s">
        <v>12</v>
      </c>
      <c r="D297" s="1">
        <v>10071</v>
      </c>
      <c r="E297" s="1" t="s">
        <v>18</v>
      </c>
      <c r="F297" s="1">
        <v>6</v>
      </c>
      <c r="G297" s="5">
        <v>1013</v>
      </c>
      <c r="H297">
        <v>9</v>
      </c>
    </row>
    <row r="298" spans="1:8" x14ac:dyDescent="0.25">
      <c r="A298" s="3" t="s">
        <v>313</v>
      </c>
      <c r="B298" s="4">
        <v>44825</v>
      </c>
      <c r="C298" s="1" t="s">
        <v>12</v>
      </c>
      <c r="D298" s="1">
        <v>10023</v>
      </c>
      <c r="E298" s="1" t="s">
        <v>13</v>
      </c>
      <c r="F298" s="1">
        <v>7</v>
      </c>
      <c r="G298" s="5">
        <v>920</v>
      </c>
      <c r="H298">
        <v>1</v>
      </c>
    </row>
    <row r="299" spans="1:8" x14ac:dyDescent="0.25">
      <c r="A299" s="3" t="s">
        <v>314</v>
      </c>
      <c r="B299" s="4">
        <v>44828</v>
      </c>
      <c r="C299" s="1" t="s">
        <v>12</v>
      </c>
      <c r="D299" s="1">
        <v>10009</v>
      </c>
      <c r="E299" s="1" t="s">
        <v>34</v>
      </c>
      <c r="F299" s="1">
        <v>2</v>
      </c>
      <c r="G299" s="5">
        <v>984</v>
      </c>
      <c r="H299">
        <v>4</v>
      </c>
    </row>
    <row r="300" spans="1:8" x14ac:dyDescent="0.25">
      <c r="A300" s="3" t="s">
        <v>315</v>
      </c>
      <c r="B300" s="4">
        <v>44829</v>
      </c>
      <c r="C300" s="1" t="s">
        <v>12</v>
      </c>
      <c r="D300" s="1">
        <v>10046</v>
      </c>
      <c r="E300" s="1" t="s">
        <v>20</v>
      </c>
      <c r="F300" s="1">
        <v>1</v>
      </c>
      <c r="G300" s="5">
        <v>1078</v>
      </c>
      <c r="H300">
        <v>10</v>
      </c>
    </row>
    <row r="301" spans="1:8" x14ac:dyDescent="0.25">
      <c r="A301" s="3" t="s">
        <v>316</v>
      </c>
      <c r="B301" s="4">
        <v>44831</v>
      </c>
      <c r="C301" s="1" t="s">
        <v>12</v>
      </c>
      <c r="D301" s="1">
        <v>10017</v>
      </c>
      <c r="E301" s="1" t="s">
        <v>34</v>
      </c>
      <c r="F301" s="1">
        <v>6</v>
      </c>
      <c r="G301" s="5">
        <v>936</v>
      </c>
      <c r="H301">
        <v>1</v>
      </c>
    </row>
    <row r="302" spans="1:8" x14ac:dyDescent="0.25">
      <c r="A302" s="3" t="s">
        <v>317</v>
      </c>
      <c r="B302" s="4">
        <v>44831</v>
      </c>
      <c r="C302" s="1" t="s">
        <v>12</v>
      </c>
      <c r="D302" s="1">
        <v>10075</v>
      </c>
      <c r="E302" s="1" t="s">
        <v>10</v>
      </c>
      <c r="F302" s="1">
        <v>8</v>
      </c>
      <c r="G302" s="5">
        <v>630</v>
      </c>
      <c r="H302">
        <v>2</v>
      </c>
    </row>
    <row r="303" spans="1:8" x14ac:dyDescent="0.25">
      <c r="A303" s="3" t="s">
        <v>318</v>
      </c>
      <c r="B303" s="4">
        <v>44832</v>
      </c>
      <c r="C303" s="1" t="s">
        <v>12</v>
      </c>
      <c r="D303" s="1">
        <v>10088</v>
      </c>
      <c r="E303" s="1" t="s">
        <v>20</v>
      </c>
      <c r="F303" s="1">
        <v>5</v>
      </c>
      <c r="G303" s="5">
        <v>1078</v>
      </c>
      <c r="H303">
        <v>11</v>
      </c>
    </row>
    <row r="304" spans="1:8" x14ac:dyDescent="0.25">
      <c r="A304" s="3" t="s">
        <v>319</v>
      </c>
      <c r="B304" s="4">
        <v>44833</v>
      </c>
      <c r="C304" s="1" t="s">
        <v>12</v>
      </c>
      <c r="D304" s="1">
        <v>10082</v>
      </c>
      <c r="E304" s="1" t="s">
        <v>63</v>
      </c>
      <c r="F304" s="1">
        <v>4</v>
      </c>
      <c r="G304" s="5">
        <v>1116</v>
      </c>
      <c r="H304">
        <v>10</v>
      </c>
    </row>
    <row r="305" spans="1:8" x14ac:dyDescent="0.25">
      <c r="A305" s="3" t="s">
        <v>320</v>
      </c>
      <c r="B305" s="4">
        <v>44834</v>
      </c>
      <c r="C305" s="1" t="s">
        <v>9</v>
      </c>
      <c r="D305" s="1">
        <v>10030</v>
      </c>
      <c r="E305" s="1" t="s">
        <v>25</v>
      </c>
      <c r="F305" s="1">
        <v>1</v>
      </c>
      <c r="G305" s="5">
        <v>672</v>
      </c>
      <c r="H305">
        <v>12</v>
      </c>
    </row>
    <row r="306" spans="1:8" x14ac:dyDescent="0.25">
      <c r="A306" s="3" t="s">
        <v>321</v>
      </c>
      <c r="B306" s="4">
        <v>44836</v>
      </c>
      <c r="C306" s="1" t="s">
        <v>9</v>
      </c>
      <c r="D306" s="1">
        <v>10088</v>
      </c>
      <c r="E306" s="1" t="s">
        <v>25</v>
      </c>
      <c r="F306" s="1">
        <v>9</v>
      </c>
      <c r="G306" s="5">
        <v>757</v>
      </c>
      <c r="H306">
        <v>11</v>
      </c>
    </row>
    <row r="307" spans="1:8" x14ac:dyDescent="0.25">
      <c r="A307" s="3" t="s">
        <v>322</v>
      </c>
      <c r="B307" s="4">
        <v>44836</v>
      </c>
      <c r="C307" s="1" t="s">
        <v>12</v>
      </c>
      <c r="D307" s="1">
        <v>10005</v>
      </c>
      <c r="E307" s="1" t="s">
        <v>13</v>
      </c>
      <c r="F307" s="1">
        <v>1</v>
      </c>
      <c r="G307" s="5">
        <v>960</v>
      </c>
      <c r="H307">
        <v>2</v>
      </c>
    </row>
    <row r="308" spans="1:8" x14ac:dyDescent="0.25">
      <c r="A308" s="3" t="s">
        <v>323</v>
      </c>
      <c r="B308" s="4">
        <v>44836</v>
      </c>
      <c r="C308" s="1" t="s">
        <v>9</v>
      </c>
      <c r="D308" s="1">
        <v>10066</v>
      </c>
      <c r="E308" s="1" t="s">
        <v>18</v>
      </c>
      <c r="F308" s="1">
        <v>3</v>
      </c>
      <c r="G308" s="5">
        <v>1138</v>
      </c>
      <c r="H308">
        <v>9</v>
      </c>
    </row>
    <row r="309" spans="1:8" x14ac:dyDescent="0.25">
      <c r="A309" s="3" t="s">
        <v>324</v>
      </c>
      <c r="B309" s="4">
        <v>44842</v>
      </c>
      <c r="C309" s="1" t="s">
        <v>12</v>
      </c>
      <c r="D309" s="1">
        <v>10095</v>
      </c>
      <c r="E309" s="1" t="s">
        <v>13</v>
      </c>
      <c r="F309" s="1">
        <v>8</v>
      </c>
      <c r="G309" s="5">
        <v>740</v>
      </c>
      <c r="H309">
        <v>3</v>
      </c>
    </row>
    <row r="310" spans="1:8" x14ac:dyDescent="0.25">
      <c r="A310" s="3" t="s">
        <v>325</v>
      </c>
      <c r="B310" s="4">
        <v>44844</v>
      </c>
      <c r="C310" s="1" t="s">
        <v>9</v>
      </c>
      <c r="D310" s="1">
        <v>10043</v>
      </c>
      <c r="E310" s="1" t="s">
        <v>18</v>
      </c>
      <c r="F310" s="1">
        <v>1</v>
      </c>
      <c r="G310" s="5">
        <v>975</v>
      </c>
      <c r="H310">
        <v>11</v>
      </c>
    </row>
    <row r="311" spans="1:8" x14ac:dyDescent="0.25">
      <c r="A311" s="3" t="s">
        <v>326</v>
      </c>
      <c r="B311" s="4">
        <v>44846</v>
      </c>
      <c r="C311" s="1" t="s">
        <v>12</v>
      </c>
      <c r="D311" s="1">
        <v>10089</v>
      </c>
      <c r="E311" s="1" t="s">
        <v>13</v>
      </c>
      <c r="F311" s="1">
        <v>8</v>
      </c>
      <c r="G311" s="5">
        <v>790</v>
      </c>
      <c r="H311">
        <v>5</v>
      </c>
    </row>
    <row r="312" spans="1:8" x14ac:dyDescent="0.25">
      <c r="A312" s="3" t="s">
        <v>327</v>
      </c>
      <c r="B312" s="4">
        <v>44847</v>
      </c>
      <c r="C312" s="1" t="s">
        <v>12</v>
      </c>
      <c r="D312" s="1">
        <v>10017</v>
      </c>
      <c r="E312" s="1" t="s">
        <v>63</v>
      </c>
      <c r="F312" s="1">
        <v>9</v>
      </c>
      <c r="G312" s="5">
        <v>943</v>
      </c>
      <c r="H312">
        <v>10</v>
      </c>
    </row>
    <row r="313" spans="1:8" x14ac:dyDescent="0.25">
      <c r="A313" s="3" t="s">
        <v>328</v>
      </c>
      <c r="B313" s="4">
        <v>44848</v>
      </c>
      <c r="C313" s="1" t="s">
        <v>12</v>
      </c>
      <c r="D313" s="1">
        <v>10082</v>
      </c>
      <c r="E313" s="1" t="s">
        <v>18</v>
      </c>
      <c r="F313" s="1">
        <v>6</v>
      </c>
      <c r="G313" s="5">
        <v>1200</v>
      </c>
      <c r="H313">
        <v>10</v>
      </c>
    </row>
    <row r="314" spans="1:8" x14ac:dyDescent="0.25">
      <c r="A314" s="3" t="s">
        <v>329</v>
      </c>
      <c r="B314" s="4">
        <v>44850</v>
      </c>
      <c r="C314" s="1" t="s">
        <v>12</v>
      </c>
      <c r="D314" s="1">
        <v>10048</v>
      </c>
      <c r="E314" s="1" t="s">
        <v>25</v>
      </c>
      <c r="F314" s="1">
        <v>7</v>
      </c>
      <c r="G314" s="5">
        <v>757</v>
      </c>
      <c r="H314">
        <v>1</v>
      </c>
    </row>
    <row r="315" spans="1:8" x14ac:dyDescent="0.25">
      <c r="A315" s="3" t="s">
        <v>330</v>
      </c>
      <c r="B315" s="4">
        <v>44853</v>
      </c>
      <c r="C315" s="1" t="s">
        <v>12</v>
      </c>
      <c r="D315" s="1">
        <v>10007</v>
      </c>
      <c r="E315" s="1" t="s">
        <v>18</v>
      </c>
      <c r="F315" s="1">
        <v>3</v>
      </c>
      <c r="G315" s="5">
        <v>975</v>
      </c>
      <c r="H315">
        <v>6</v>
      </c>
    </row>
    <row r="316" spans="1:8" x14ac:dyDescent="0.25">
      <c r="A316" s="3" t="s">
        <v>331</v>
      </c>
      <c r="B316" s="4">
        <v>44855</v>
      </c>
      <c r="C316" s="1" t="s">
        <v>12</v>
      </c>
      <c r="D316" s="1">
        <v>10099</v>
      </c>
      <c r="E316" s="1" t="s">
        <v>16</v>
      </c>
      <c r="F316" s="1">
        <v>7</v>
      </c>
      <c r="G316" s="5">
        <v>751</v>
      </c>
      <c r="H316">
        <v>7</v>
      </c>
    </row>
    <row r="317" spans="1:8" x14ac:dyDescent="0.25">
      <c r="A317" s="3" t="s">
        <v>332</v>
      </c>
      <c r="B317" s="4">
        <v>44856</v>
      </c>
      <c r="C317" s="1" t="s">
        <v>9</v>
      </c>
      <c r="D317" s="1">
        <v>10078</v>
      </c>
      <c r="E317" s="1" t="s">
        <v>34</v>
      </c>
      <c r="F317" s="1">
        <v>6</v>
      </c>
      <c r="G317" s="5">
        <v>1056</v>
      </c>
      <c r="H317">
        <v>4</v>
      </c>
    </row>
    <row r="318" spans="1:8" x14ac:dyDescent="0.25">
      <c r="A318" s="3" t="s">
        <v>333</v>
      </c>
      <c r="B318" s="4">
        <v>44859</v>
      </c>
      <c r="C318" s="1" t="s">
        <v>9</v>
      </c>
      <c r="D318" s="1">
        <v>10058</v>
      </c>
      <c r="E318" s="1" t="s">
        <v>20</v>
      </c>
      <c r="F318" s="1">
        <v>4</v>
      </c>
      <c r="G318" s="5">
        <v>1045</v>
      </c>
      <c r="H318">
        <v>3</v>
      </c>
    </row>
    <row r="319" spans="1:8" x14ac:dyDescent="0.25">
      <c r="A319" s="3" t="s">
        <v>334</v>
      </c>
      <c r="B319" s="4">
        <v>44861</v>
      </c>
      <c r="C319" s="1" t="s">
        <v>9</v>
      </c>
      <c r="D319" s="1">
        <v>10036</v>
      </c>
      <c r="E319" s="1" t="s">
        <v>16</v>
      </c>
      <c r="F319" s="1">
        <v>5</v>
      </c>
      <c r="G319" s="5">
        <v>865</v>
      </c>
      <c r="H319">
        <v>6</v>
      </c>
    </row>
    <row r="320" spans="1:8" x14ac:dyDescent="0.25">
      <c r="A320" s="3" t="s">
        <v>335</v>
      </c>
      <c r="B320" s="4">
        <v>44863</v>
      </c>
      <c r="C320" s="1" t="s">
        <v>12</v>
      </c>
      <c r="D320" s="1">
        <v>10040</v>
      </c>
      <c r="E320" s="1" t="s">
        <v>18</v>
      </c>
      <c r="F320" s="1">
        <v>8</v>
      </c>
      <c r="G320" s="5">
        <v>913</v>
      </c>
      <c r="H320">
        <v>8</v>
      </c>
    </row>
    <row r="321" spans="1:8" x14ac:dyDescent="0.25">
      <c r="A321" s="3" t="s">
        <v>336</v>
      </c>
      <c r="B321" s="4">
        <v>44866</v>
      </c>
      <c r="C321" s="1" t="s">
        <v>9</v>
      </c>
      <c r="D321" s="1">
        <v>10029</v>
      </c>
      <c r="E321" s="1" t="s">
        <v>34</v>
      </c>
      <c r="F321" s="1">
        <v>8</v>
      </c>
      <c r="G321" s="5">
        <v>1128</v>
      </c>
      <c r="H321">
        <v>1</v>
      </c>
    </row>
    <row r="322" spans="1:8" x14ac:dyDescent="0.25">
      <c r="A322" s="3" t="s">
        <v>337</v>
      </c>
      <c r="B322" s="4">
        <v>44871</v>
      </c>
      <c r="C322" s="1" t="s">
        <v>12</v>
      </c>
      <c r="D322" s="1">
        <v>10037</v>
      </c>
      <c r="E322" s="1" t="s">
        <v>10</v>
      </c>
      <c r="F322" s="1">
        <v>3</v>
      </c>
      <c r="G322" s="5">
        <v>738</v>
      </c>
      <c r="H322">
        <v>9</v>
      </c>
    </row>
    <row r="323" spans="1:8" x14ac:dyDescent="0.25">
      <c r="A323" s="3" t="s">
        <v>338</v>
      </c>
      <c r="B323" s="4">
        <v>44877</v>
      </c>
      <c r="C323" s="1" t="s">
        <v>9</v>
      </c>
      <c r="D323" s="1">
        <v>10076</v>
      </c>
      <c r="E323" s="1" t="s">
        <v>34</v>
      </c>
      <c r="F323" s="1">
        <v>3</v>
      </c>
      <c r="G323" s="5">
        <v>984</v>
      </c>
      <c r="H323">
        <v>6</v>
      </c>
    </row>
    <row r="324" spans="1:8" x14ac:dyDescent="0.25">
      <c r="A324" s="3" t="s">
        <v>339</v>
      </c>
      <c r="B324" s="4">
        <v>44882</v>
      </c>
      <c r="C324" s="1" t="s">
        <v>12</v>
      </c>
      <c r="D324" s="1">
        <v>10013</v>
      </c>
      <c r="E324" s="1" t="s">
        <v>34</v>
      </c>
      <c r="F324" s="1">
        <v>8</v>
      </c>
      <c r="G324" s="5">
        <v>1164</v>
      </c>
      <c r="H324">
        <v>7</v>
      </c>
    </row>
    <row r="325" spans="1:8" x14ac:dyDescent="0.25">
      <c r="A325" s="3" t="s">
        <v>340</v>
      </c>
      <c r="B325" s="4">
        <v>44883</v>
      </c>
      <c r="C325" s="1" t="s">
        <v>12</v>
      </c>
      <c r="D325" s="1">
        <v>10080</v>
      </c>
      <c r="E325" s="1" t="s">
        <v>63</v>
      </c>
      <c r="F325" s="1">
        <v>3</v>
      </c>
      <c r="G325" s="5">
        <v>1024</v>
      </c>
      <c r="H325">
        <v>3</v>
      </c>
    </row>
    <row r="326" spans="1:8" x14ac:dyDescent="0.25">
      <c r="A326" s="3" t="s">
        <v>341</v>
      </c>
      <c r="B326" s="4">
        <v>44889</v>
      </c>
      <c r="C326" s="1" t="s">
        <v>12</v>
      </c>
      <c r="D326" s="1">
        <v>10077</v>
      </c>
      <c r="E326" s="1" t="s">
        <v>10</v>
      </c>
      <c r="F326" s="1">
        <v>6</v>
      </c>
      <c r="G326" s="5">
        <v>765</v>
      </c>
      <c r="H326">
        <v>12</v>
      </c>
    </row>
    <row r="327" spans="1:8" x14ac:dyDescent="0.25">
      <c r="A327" s="3" t="s">
        <v>342</v>
      </c>
      <c r="B327" s="4">
        <v>44890</v>
      </c>
      <c r="C327" s="1" t="s">
        <v>9</v>
      </c>
      <c r="D327" s="1">
        <v>10012</v>
      </c>
      <c r="E327" s="1" t="s">
        <v>16</v>
      </c>
      <c r="F327" s="1">
        <v>7</v>
      </c>
      <c r="G327" s="5">
        <v>941</v>
      </c>
      <c r="H327">
        <v>9</v>
      </c>
    </row>
    <row r="328" spans="1:8" x14ac:dyDescent="0.25">
      <c r="A328" s="3" t="s">
        <v>343</v>
      </c>
      <c r="B328" s="4">
        <v>44892</v>
      </c>
      <c r="C328" s="1" t="s">
        <v>9</v>
      </c>
      <c r="D328" s="1">
        <v>10072</v>
      </c>
      <c r="E328" s="1" t="s">
        <v>10</v>
      </c>
      <c r="F328" s="1">
        <v>6</v>
      </c>
      <c r="G328" s="5">
        <v>819</v>
      </c>
      <c r="H328">
        <v>10</v>
      </c>
    </row>
    <row r="329" spans="1:8" x14ac:dyDescent="0.25">
      <c r="A329" s="3" t="s">
        <v>344</v>
      </c>
      <c r="B329" s="4">
        <v>44892</v>
      </c>
      <c r="C329" s="1" t="s">
        <v>12</v>
      </c>
      <c r="D329" s="1">
        <v>10061</v>
      </c>
      <c r="E329" s="1" t="s">
        <v>20</v>
      </c>
      <c r="F329" s="1">
        <v>5</v>
      </c>
      <c r="G329" s="5">
        <v>869</v>
      </c>
      <c r="H329">
        <v>3</v>
      </c>
    </row>
    <row r="330" spans="1:8" x14ac:dyDescent="0.25">
      <c r="A330" s="3" t="s">
        <v>345</v>
      </c>
      <c r="B330" s="4">
        <v>44893</v>
      </c>
      <c r="C330" s="1" t="s">
        <v>12</v>
      </c>
      <c r="D330" s="1">
        <v>10027</v>
      </c>
      <c r="E330" s="1" t="s">
        <v>39</v>
      </c>
      <c r="F330" s="1">
        <v>5</v>
      </c>
      <c r="G330" s="5">
        <v>616</v>
      </c>
      <c r="H330">
        <v>10</v>
      </c>
    </row>
    <row r="331" spans="1:8" x14ac:dyDescent="0.25">
      <c r="A331" s="3" t="s">
        <v>346</v>
      </c>
      <c r="B331" s="4">
        <v>44893</v>
      </c>
      <c r="C331" s="1" t="s">
        <v>9</v>
      </c>
      <c r="D331" s="1">
        <v>10016</v>
      </c>
      <c r="E331" s="1" t="s">
        <v>63</v>
      </c>
      <c r="F331" s="1">
        <v>6</v>
      </c>
      <c r="G331" s="5">
        <v>1058</v>
      </c>
      <c r="H331">
        <v>9</v>
      </c>
    </row>
    <row r="332" spans="1:8" x14ac:dyDescent="0.25">
      <c r="A332" s="3" t="s">
        <v>347</v>
      </c>
      <c r="B332" s="4">
        <v>44894</v>
      </c>
      <c r="C332" s="1" t="s">
        <v>9</v>
      </c>
      <c r="D332" s="1">
        <v>10041</v>
      </c>
      <c r="E332" s="1" t="s">
        <v>63</v>
      </c>
      <c r="F332" s="1">
        <v>2</v>
      </c>
      <c r="G332" s="5">
        <v>989</v>
      </c>
      <c r="H332">
        <v>11</v>
      </c>
    </row>
    <row r="333" spans="1:8" x14ac:dyDescent="0.25">
      <c r="A333" s="3" t="s">
        <v>348</v>
      </c>
      <c r="B333" s="4">
        <v>44895</v>
      </c>
      <c r="C333" s="1" t="s">
        <v>9</v>
      </c>
      <c r="D333" s="1">
        <v>10001</v>
      </c>
      <c r="E333" s="1" t="s">
        <v>13</v>
      </c>
      <c r="F333" s="1">
        <v>3</v>
      </c>
      <c r="G333" s="5">
        <v>740</v>
      </c>
      <c r="H333">
        <v>9</v>
      </c>
    </row>
    <row r="334" spans="1:8" x14ac:dyDescent="0.25">
      <c r="A334" s="3" t="s">
        <v>349</v>
      </c>
      <c r="B334" s="4">
        <v>44895</v>
      </c>
      <c r="C334" s="1" t="s">
        <v>12</v>
      </c>
      <c r="D334" s="1">
        <v>10027</v>
      </c>
      <c r="E334" s="1" t="s">
        <v>18</v>
      </c>
      <c r="F334" s="1">
        <v>7</v>
      </c>
      <c r="G334" s="5">
        <v>913</v>
      </c>
      <c r="H334">
        <v>8</v>
      </c>
    </row>
    <row r="335" spans="1:8" x14ac:dyDescent="0.25">
      <c r="A335" s="3" t="s">
        <v>350</v>
      </c>
      <c r="B335" s="4">
        <v>44896</v>
      </c>
      <c r="C335" s="1" t="s">
        <v>9</v>
      </c>
      <c r="D335" s="1">
        <v>10030</v>
      </c>
      <c r="E335" s="1" t="s">
        <v>10</v>
      </c>
      <c r="F335" s="1">
        <v>8</v>
      </c>
      <c r="G335" s="5">
        <v>882</v>
      </c>
      <c r="H335">
        <v>4</v>
      </c>
    </row>
    <row r="336" spans="1:8" x14ac:dyDescent="0.25">
      <c r="A336" s="3" t="s">
        <v>351</v>
      </c>
      <c r="B336" s="4">
        <v>44902</v>
      </c>
      <c r="C336" s="1" t="s">
        <v>9</v>
      </c>
      <c r="D336" s="1">
        <v>10076</v>
      </c>
      <c r="E336" s="1" t="s">
        <v>18</v>
      </c>
      <c r="F336" s="1">
        <v>8</v>
      </c>
      <c r="G336" s="5">
        <v>950</v>
      </c>
      <c r="H336">
        <v>4</v>
      </c>
    </row>
    <row r="337" spans="1:8" x14ac:dyDescent="0.25">
      <c r="A337" s="3" t="s">
        <v>352</v>
      </c>
      <c r="B337" s="4">
        <v>44902</v>
      </c>
      <c r="C337" s="1" t="s">
        <v>12</v>
      </c>
      <c r="D337" s="1">
        <v>10038</v>
      </c>
      <c r="E337" s="1" t="s">
        <v>10</v>
      </c>
      <c r="F337" s="1">
        <v>5</v>
      </c>
      <c r="G337" s="5">
        <v>630</v>
      </c>
      <c r="H337">
        <v>2</v>
      </c>
    </row>
    <row r="338" spans="1:8" x14ac:dyDescent="0.25">
      <c r="A338" s="3" t="s">
        <v>353</v>
      </c>
      <c r="B338" s="4">
        <v>44904</v>
      </c>
      <c r="C338" s="1" t="s">
        <v>12</v>
      </c>
      <c r="D338" s="1">
        <v>10063</v>
      </c>
      <c r="E338" s="1" t="s">
        <v>13</v>
      </c>
      <c r="F338" s="1">
        <v>3</v>
      </c>
      <c r="G338" s="5">
        <v>740</v>
      </c>
      <c r="H338">
        <v>12</v>
      </c>
    </row>
    <row r="339" spans="1:8" x14ac:dyDescent="0.25">
      <c r="A339" s="3" t="s">
        <v>354</v>
      </c>
      <c r="B339" s="4">
        <v>44904</v>
      </c>
      <c r="C339" s="1" t="s">
        <v>12</v>
      </c>
      <c r="D339" s="1">
        <v>10020</v>
      </c>
      <c r="E339" s="1" t="s">
        <v>34</v>
      </c>
      <c r="F339" s="1">
        <v>4</v>
      </c>
      <c r="G339" s="5">
        <v>1140</v>
      </c>
      <c r="H339">
        <v>10</v>
      </c>
    </row>
    <row r="340" spans="1:8" x14ac:dyDescent="0.25">
      <c r="A340" s="3" t="s">
        <v>355</v>
      </c>
      <c r="B340" s="4">
        <v>44905</v>
      </c>
      <c r="C340" s="1" t="s">
        <v>9</v>
      </c>
      <c r="D340" s="1">
        <v>10088</v>
      </c>
      <c r="E340" s="1" t="s">
        <v>10</v>
      </c>
      <c r="F340" s="1">
        <v>6</v>
      </c>
      <c r="G340" s="5">
        <v>648</v>
      </c>
      <c r="H340">
        <v>7</v>
      </c>
    </row>
    <row r="341" spans="1:8" x14ac:dyDescent="0.25">
      <c r="A341" s="3" t="s">
        <v>356</v>
      </c>
      <c r="B341" s="4">
        <v>44909</v>
      </c>
      <c r="C341" s="1" t="s">
        <v>12</v>
      </c>
      <c r="D341" s="1">
        <v>10027</v>
      </c>
      <c r="E341" s="1" t="s">
        <v>20</v>
      </c>
      <c r="F341" s="1">
        <v>3</v>
      </c>
      <c r="G341" s="5">
        <v>891</v>
      </c>
      <c r="H341">
        <v>10</v>
      </c>
    </row>
    <row r="342" spans="1:8" x14ac:dyDescent="0.25">
      <c r="A342" s="3" t="s">
        <v>357</v>
      </c>
      <c r="B342" s="4">
        <v>44910</v>
      </c>
      <c r="C342" s="1" t="s">
        <v>12</v>
      </c>
      <c r="D342" s="1">
        <v>10015</v>
      </c>
      <c r="E342" s="1" t="s">
        <v>25</v>
      </c>
      <c r="F342" s="1">
        <v>6</v>
      </c>
      <c r="G342" s="5">
        <v>740</v>
      </c>
      <c r="H342">
        <v>8</v>
      </c>
    </row>
    <row r="343" spans="1:8" x14ac:dyDescent="0.25">
      <c r="A343" s="3" t="s">
        <v>358</v>
      </c>
      <c r="B343" s="4">
        <v>44911</v>
      </c>
      <c r="C343" s="1" t="s">
        <v>9</v>
      </c>
      <c r="D343" s="1">
        <v>10023</v>
      </c>
      <c r="E343" s="1" t="s">
        <v>34</v>
      </c>
      <c r="F343" s="1">
        <v>1</v>
      </c>
      <c r="G343" s="5">
        <v>852</v>
      </c>
      <c r="H343">
        <v>8</v>
      </c>
    </row>
    <row r="344" spans="1:8" x14ac:dyDescent="0.25">
      <c r="A344" s="3" t="s">
        <v>359</v>
      </c>
      <c r="B344" s="4">
        <v>44911</v>
      </c>
      <c r="C344" s="1" t="s">
        <v>12</v>
      </c>
      <c r="D344" s="1">
        <v>10013</v>
      </c>
      <c r="E344" s="1" t="s">
        <v>16</v>
      </c>
      <c r="F344" s="1">
        <v>8</v>
      </c>
      <c r="G344" s="5">
        <v>675</v>
      </c>
      <c r="H344">
        <v>9</v>
      </c>
    </row>
    <row r="345" spans="1:8" x14ac:dyDescent="0.25">
      <c r="A345" s="3" t="s">
        <v>360</v>
      </c>
      <c r="B345" s="4">
        <v>44912</v>
      </c>
      <c r="C345" s="1" t="s">
        <v>12</v>
      </c>
      <c r="D345" s="1">
        <v>10076</v>
      </c>
      <c r="E345" s="1" t="s">
        <v>39</v>
      </c>
      <c r="F345" s="1">
        <v>1</v>
      </c>
      <c r="G345" s="5">
        <v>632</v>
      </c>
      <c r="H345">
        <v>4</v>
      </c>
    </row>
    <row r="346" spans="1:8" x14ac:dyDescent="0.25">
      <c r="A346" s="3" t="s">
        <v>361</v>
      </c>
      <c r="B346" s="4">
        <v>44912</v>
      </c>
      <c r="C346" s="1" t="s">
        <v>12</v>
      </c>
      <c r="D346" s="1">
        <v>10065</v>
      </c>
      <c r="E346" s="1" t="s">
        <v>20</v>
      </c>
      <c r="F346" s="1">
        <v>2</v>
      </c>
      <c r="G346" s="5">
        <v>847</v>
      </c>
      <c r="H346">
        <v>3</v>
      </c>
    </row>
    <row r="347" spans="1:8" x14ac:dyDescent="0.25">
      <c r="A347" s="3" t="s">
        <v>362</v>
      </c>
      <c r="B347" s="4">
        <v>44916</v>
      </c>
      <c r="C347" s="1" t="s">
        <v>9</v>
      </c>
      <c r="D347" s="1">
        <v>10024</v>
      </c>
      <c r="E347" s="1" t="s">
        <v>10</v>
      </c>
      <c r="F347" s="1">
        <v>8</v>
      </c>
      <c r="G347" s="5">
        <v>828</v>
      </c>
      <c r="H347">
        <v>9</v>
      </c>
    </row>
    <row r="348" spans="1:8" x14ac:dyDescent="0.25">
      <c r="A348" s="3" t="s">
        <v>363</v>
      </c>
      <c r="B348" s="4">
        <v>44918</v>
      </c>
      <c r="C348" s="1" t="s">
        <v>9</v>
      </c>
      <c r="D348" s="1">
        <v>10072</v>
      </c>
      <c r="E348" s="1" t="s">
        <v>25</v>
      </c>
      <c r="F348" s="1">
        <v>5</v>
      </c>
      <c r="G348" s="5">
        <v>799</v>
      </c>
      <c r="H348">
        <v>3</v>
      </c>
    </row>
    <row r="349" spans="1:8" x14ac:dyDescent="0.25">
      <c r="A349" s="3" t="s">
        <v>364</v>
      </c>
      <c r="B349" s="4">
        <v>44922</v>
      </c>
      <c r="C349" s="1" t="s">
        <v>9</v>
      </c>
      <c r="D349" s="1">
        <v>10015</v>
      </c>
      <c r="E349" s="1" t="s">
        <v>20</v>
      </c>
      <c r="F349" s="1">
        <v>2</v>
      </c>
      <c r="G349" s="5">
        <v>990</v>
      </c>
      <c r="H349">
        <v>2</v>
      </c>
    </row>
    <row r="350" spans="1:8" x14ac:dyDescent="0.25">
      <c r="A350" s="3" t="s">
        <v>365</v>
      </c>
      <c r="B350" s="4">
        <v>44923</v>
      </c>
      <c r="C350" s="1" t="s">
        <v>9</v>
      </c>
      <c r="D350" s="1">
        <v>10040</v>
      </c>
      <c r="E350" s="1" t="s">
        <v>13</v>
      </c>
      <c r="F350" s="1">
        <v>1</v>
      </c>
      <c r="G350" s="5">
        <v>970</v>
      </c>
      <c r="H350">
        <v>9</v>
      </c>
    </row>
    <row r="351" spans="1:8" x14ac:dyDescent="0.25">
      <c r="A351" s="3" t="s">
        <v>366</v>
      </c>
      <c r="B351" s="4">
        <v>44925</v>
      </c>
      <c r="C351" s="1" t="s">
        <v>9</v>
      </c>
      <c r="D351" s="1">
        <v>10045</v>
      </c>
      <c r="E351" s="1" t="s">
        <v>63</v>
      </c>
      <c r="F351" s="1">
        <v>9</v>
      </c>
      <c r="G351" s="5">
        <v>1035</v>
      </c>
      <c r="H351">
        <v>5</v>
      </c>
    </row>
    <row r="352" spans="1:8" x14ac:dyDescent="0.25">
      <c r="A352" s="3" t="s">
        <v>367</v>
      </c>
      <c r="B352" s="4">
        <v>44925</v>
      </c>
      <c r="C352" s="1" t="s">
        <v>9</v>
      </c>
      <c r="D352" s="1">
        <v>10054</v>
      </c>
      <c r="E352" s="1" t="s">
        <v>10</v>
      </c>
      <c r="F352" s="1">
        <v>5</v>
      </c>
      <c r="G352" s="5">
        <v>855</v>
      </c>
      <c r="H352">
        <v>5</v>
      </c>
    </row>
    <row r="353" spans="1:8" x14ac:dyDescent="0.25">
      <c r="A353" s="3" t="s">
        <v>368</v>
      </c>
      <c r="B353" s="4">
        <v>44928</v>
      </c>
      <c r="C353" s="1" t="s">
        <v>9</v>
      </c>
      <c r="D353" s="1">
        <v>10022</v>
      </c>
      <c r="E353" s="1" t="s">
        <v>13</v>
      </c>
      <c r="F353" s="1">
        <v>8</v>
      </c>
      <c r="G353" s="5">
        <v>900</v>
      </c>
      <c r="H353">
        <v>2</v>
      </c>
    </row>
    <row r="354" spans="1:8" x14ac:dyDescent="0.25">
      <c r="A354" s="3" t="s">
        <v>369</v>
      </c>
      <c r="B354" s="4">
        <v>44930</v>
      </c>
      <c r="C354" s="1" t="s">
        <v>9</v>
      </c>
      <c r="D354" s="1">
        <v>10069</v>
      </c>
      <c r="E354" s="1" t="s">
        <v>63</v>
      </c>
      <c r="F354" s="1">
        <v>10</v>
      </c>
      <c r="G354" s="5">
        <v>817</v>
      </c>
      <c r="H354">
        <v>7</v>
      </c>
    </row>
    <row r="355" spans="1:8" x14ac:dyDescent="0.25">
      <c r="A355" s="3" t="s">
        <v>370</v>
      </c>
      <c r="B355" s="4">
        <v>44930</v>
      </c>
      <c r="C355" s="1" t="s">
        <v>9</v>
      </c>
      <c r="D355" s="1">
        <v>10046</v>
      </c>
      <c r="E355" s="1" t="s">
        <v>20</v>
      </c>
      <c r="F355" s="1">
        <v>7</v>
      </c>
      <c r="G355" s="5">
        <v>1056</v>
      </c>
      <c r="H355">
        <v>10</v>
      </c>
    </row>
    <row r="356" spans="1:8" x14ac:dyDescent="0.25">
      <c r="A356" s="3" t="s">
        <v>371</v>
      </c>
      <c r="B356" s="4">
        <v>44932</v>
      </c>
      <c r="C356" s="1" t="s">
        <v>9</v>
      </c>
      <c r="D356" s="1">
        <v>10083</v>
      </c>
      <c r="E356" s="1" t="s">
        <v>25</v>
      </c>
      <c r="F356" s="1">
        <v>3</v>
      </c>
      <c r="G356" s="5">
        <v>740</v>
      </c>
      <c r="H356">
        <v>9</v>
      </c>
    </row>
    <row r="357" spans="1:8" x14ac:dyDescent="0.25">
      <c r="A357" s="3" t="s">
        <v>372</v>
      </c>
      <c r="B357" s="4">
        <v>44932</v>
      </c>
      <c r="C357" s="1" t="s">
        <v>9</v>
      </c>
      <c r="D357" s="1">
        <v>10099</v>
      </c>
      <c r="E357" s="1" t="s">
        <v>34</v>
      </c>
      <c r="F357" s="1">
        <v>8</v>
      </c>
      <c r="G357" s="5">
        <v>864</v>
      </c>
      <c r="H357">
        <v>2</v>
      </c>
    </row>
    <row r="358" spans="1:8" x14ac:dyDescent="0.25">
      <c r="A358" s="3" t="s">
        <v>373</v>
      </c>
      <c r="B358" s="4">
        <v>44939</v>
      </c>
      <c r="C358" s="1" t="s">
        <v>12</v>
      </c>
      <c r="D358" s="1">
        <v>10030</v>
      </c>
      <c r="E358" s="1" t="s">
        <v>39</v>
      </c>
      <c r="F358" s="1">
        <v>6</v>
      </c>
      <c r="G358" s="5">
        <v>584</v>
      </c>
      <c r="H358">
        <v>8</v>
      </c>
    </row>
    <row r="359" spans="1:8" x14ac:dyDescent="0.25">
      <c r="A359" s="3" t="s">
        <v>374</v>
      </c>
      <c r="B359" s="4">
        <v>44939</v>
      </c>
      <c r="C359" s="1" t="s">
        <v>12</v>
      </c>
      <c r="D359" s="1">
        <v>10030</v>
      </c>
      <c r="E359" s="1" t="s">
        <v>34</v>
      </c>
      <c r="F359" s="1">
        <v>5</v>
      </c>
      <c r="G359" s="5">
        <v>936</v>
      </c>
      <c r="H359">
        <v>7</v>
      </c>
    </row>
    <row r="360" spans="1:8" x14ac:dyDescent="0.25">
      <c r="A360" s="3" t="s">
        <v>375</v>
      </c>
      <c r="B360" s="4">
        <v>44942</v>
      </c>
      <c r="C360" s="1" t="s">
        <v>9</v>
      </c>
      <c r="D360" s="1">
        <v>10009</v>
      </c>
      <c r="E360" s="1" t="s">
        <v>10</v>
      </c>
      <c r="F360" s="1">
        <v>6</v>
      </c>
      <c r="G360" s="5">
        <v>783</v>
      </c>
      <c r="H360">
        <v>3</v>
      </c>
    </row>
    <row r="361" spans="1:8" x14ac:dyDescent="0.25">
      <c r="A361" s="3" t="s">
        <v>376</v>
      </c>
      <c r="B361" s="4">
        <v>44943</v>
      </c>
      <c r="C361" s="1" t="s">
        <v>12</v>
      </c>
      <c r="D361" s="1">
        <v>10083</v>
      </c>
      <c r="E361" s="1" t="s">
        <v>10</v>
      </c>
      <c r="F361" s="1">
        <v>7</v>
      </c>
      <c r="G361" s="5">
        <v>891</v>
      </c>
      <c r="H361">
        <v>2</v>
      </c>
    </row>
    <row r="362" spans="1:8" x14ac:dyDescent="0.25">
      <c r="A362" s="3" t="s">
        <v>377</v>
      </c>
      <c r="B362" s="4">
        <v>44946</v>
      </c>
      <c r="C362" s="1" t="s">
        <v>12</v>
      </c>
      <c r="D362" s="1">
        <v>10089</v>
      </c>
      <c r="E362" s="1" t="s">
        <v>20</v>
      </c>
      <c r="F362" s="1">
        <v>4</v>
      </c>
      <c r="G362" s="5">
        <v>1034</v>
      </c>
      <c r="H362">
        <v>7</v>
      </c>
    </row>
    <row r="363" spans="1:8" x14ac:dyDescent="0.25">
      <c r="A363" s="3" t="s">
        <v>378</v>
      </c>
      <c r="B363" s="4">
        <v>44950</v>
      </c>
      <c r="C363" s="1" t="s">
        <v>12</v>
      </c>
      <c r="D363" s="1">
        <v>10018</v>
      </c>
      <c r="E363" s="1" t="s">
        <v>10</v>
      </c>
      <c r="F363" s="1">
        <v>5</v>
      </c>
      <c r="G363" s="5">
        <v>783</v>
      </c>
      <c r="H363">
        <v>6</v>
      </c>
    </row>
    <row r="364" spans="1:8" x14ac:dyDescent="0.25">
      <c r="A364" s="3" t="s">
        <v>379</v>
      </c>
      <c r="B364" s="4">
        <v>44955</v>
      </c>
      <c r="C364" s="1" t="s">
        <v>12</v>
      </c>
      <c r="D364" s="1">
        <v>10007</v>
      </c>
      <c r="E364" s="1" t="s">
        <v>13</v>
      </c>
      <c r="F364" s="1">
        <v>8</v>
      </c>
      <c r="G364" s="5">
        <v>960</v>
      </c>
      <c r="H364">
        <v>3</v>
      </c>
    </row>
    <row r="365" spans="1:8" x14ac:dyDescent="0.25">
      <c r="A365" s="3" t="s">
        <v>380</v>
      </c>
      <c r="B365" s="4">
        <v>44957</v>
      </c>
      <c r="C365" s="1" t="s">
        <v>9</v>
      </c>
      <c r="D365" s="1">
        <v>10062</v>
      </c>
      <c r="E365" s="1" t="s">
        <v>13</v>
      </c>
      <c r="F365" s="1">
        <v>7</v>
      </c>
      <c r="G365" s="5">
        <v>700</v>
      </c>
      <c r="H365">
        <v>9</v>
      </c>
    </row>
    <row r="366" spans="1:8" x14ac:dyDescent="0.25">
      <c r="A366" s="3" t="s">
        <v>381</v>
      </c>
      <c r="B366" s="4">
        <v>44962</v>
      </c>
      <c r="C366" s="1" t="s">
        <v>9</v>
      </c>
      <c r="D366" s="1">
        <v>10080</v>
      </c>
      <c r="E366" s="1" t="s">
        <v>34</v>
      </c>
      <c r="F366" s="1">
        <v>7</v>
      </c>
      <c r="G366" s="5">
        <v>984</v>
      </c>
      <c r="H366">
        <v>3</v>
      </c>
    </row>
    <row r="367" spans="1:8" x14ac:dyDescent="0.25">
      <c r="A367" s="3" t="s">
        <v>382</v>
      </c>
      <c r="B367" s="4">
        <v>44963</v>
      </c>
      <c r="C367" s="1" t="s">
        <v>9</v>
      </c>
      <c r="D367" s="1">
        <v>10075</v>
      </c>
      <c r="E367" s="1" t="s">
        <v>63</v>
      </c>
      <c r="F367" s="1">
        <v>6</v>
      </c>
      <c r="G367" s="5">
        <v>1127</v>
      </c>
      <c r="H367">
        <v>3</v>
      </c>
    </row>
    <row r="368" spans="1:8" x14ac:dyDescent="0.25">
      <c r="A368" s="3" t="s">
        <v>383</v>
      </c>
      <c r="B368" s="4">
        <v>44964</v>
      </c>
      <c r="C368" s="1" t="s">
        <v>9</v>
      </c>
      <c r="D368" s="1">
        <v>10072</v>
      </c>
      <c r="E368" s="1" t="s">
        <v>63</v>
      </c>
      <c r="F368" s="1">
        <v>3</v>
      </c>
      <c r="G368" s="5">
        <v>851</v>
      </c>
      <c r="H368">
        <v>4</v>
      </c>
    </row>
    <row r="369" spans="1:8" x14ac:dyDescent="0.25">
      <c r="A369" s="3" t="s">
        <v>384</v>
      </c>
      <c r="B369" s="4">
        <v>44965</v>
      </c>
      <c r="C369" s="1" t="s">
        <v>9</v>
      </c>
      <c r="D369" s="1">
        <v>10021</v>
      </c>
      <c r="E369" s="1" t="s">
        <v>16</v>
      </c>
      <c r="F369" s="1">
        <v>1</v>
      </c>
      <c r="G369" s="5">
        <v>798</v>
      </c>
      <c r="H369">
        <v>9</v>
      </c>
    </row>
    <row r="370" spans="1:8" x14ac:dyDescent="0.25">
      <c r="A370" s="3" t="s">
        <v>385</v>
      </c>
      <c r="B370" s="4">
        <v>44966</v>
      </c>
      <c r="C370" s="1" t="s">
        <v>12</v>
      </c>
      <c r="D370" s="1">
        <v>10022</v>
      </c>
      <c r="E370" s="1" t="s">
        <v>13</v>
      </c>
      <c r="F370" s="1">
        <v>3</v>
      </c>
      <c r="G370" s="5">
        <v>860</v>
      </c>
      <c r="H370">
        <v>1</v>
      </c>
    </row>
    <row r="371" spans="1:8" x14ac:dyDescent="0.25">
      <c r="A371" s="3" t="s">
        <v>386</v>
      </c>
      <c r="B371" s="4">
        <v>44971</v>
      </c>
      <c r="C371" s="1" t="s">
        <v>9</v>
      </c>
      <c r="D371" s="1">
        <v>10029</v>
      </c>
      <c r="E371" s="1" t="s">
        <v>25</v>
      </c>
      <c r="F371" s="1">
        <v>9</v>
      </c>
      <c r="G371" s="5">
        <v>672</v>
      </c>
      <c r="H371">
        <v>7</v>
      </c>
    </row>
    <row r="372" spans="1:8" x14ac:dyDescent="0.25">
      <c r="A372" s="3" t="s">
        <v>387</v>
      </c>
      <c r="B372" s="4">
        <v>44976</v>
      </c>
      <c r="C372" s="1" t="s">
        <v>12</v>
      </c>
      <c r="D372" s="1">
        <v>10059</v>
      </c>
      <c r="E372" s="1" t="s">
        <v>13</v>
      </c>
      <c r="F372" s="1">
        <v>6</v>
      </c>
      <c r="G372" s="5">
        <v>750</v>
      </c>
      <c r="H372">
        <v>6</v>
      </c>
    </row>
    <row r="373" spans="1:8" x14ac:dyDescent="0.25">
      <c r="A373" s="3" t="s">
        <v>388</v>
      </c>
      <c r="B373" s="4">
        <v>44980</v>
      </c>
      <c r="C373" s="1" t="s">
        <v>12</v>
      </c>
      <c r="D373" s="1">
        <v>10087</v>
      </c>
      <c r="E373" s="1" t="s">
        <v>10</v>
      </c>
      <c r="F373" s="1">
        <v>7</v>
      </c>
      <c r="G373" s="5">
        <v>756</v>
      </c>
      <c r="H373">
        <v>10</v>
      </c>
    </row>
    <row r="374" spans="1:8" x14ac:dyDescent="0.25">
      <c r="A374" s="3" t="s">
        <v>389</v>
      </c>
      <c r="B374" s="4">
        <v>44980</v>
      </c>
      <c r="C374" s="1" t="s">
        <v>9</v>
      </c>
      <c r="D374" s="1">
        <v>10019</v>
      </c>
      <c r="E374" s="1" t="s">
        <v>16</v>
      </c>
      <c r="F374" s="1">
        <v>5</v>
      </c>
      <c r="G374" s="5">
        <v>922</v>
      </c>
      <c r="H374">
        <v>8</v>
      </c>
    </row>
    <row r="375" spans="1:8" x14ac:dyDescent="0.25">
      <c r="A375" s="3" t="s">
        <v>390</v>
      </c>
      <c r="B375" s="4">
        <v>44985</v>
      </c>
      <c r="C375" s="1" t="s">
        <v>12</v>
      </c>
      <c r="D375" s="1">
        <v>10027</v>
      </c>
      <c r="E375" s="1" t="s">
        <v>16</v>
      </c>
      <c r="F375" s="1">
        <v>2</v>
      </c>
      <c r="G375" s="5">
        <v>694</v>
      </c>
      <c r="H375">
        <v>2</v>
      </c>
    </row>
    <row r="376" spans="1:8" x14ac:dyDescent="0.25">
      <c r="A376" s="3" t="s">
        <v>391</v>
      </c>
      <c r="B376" s="4">
        <v>44986</v>
      </c>
      <c r="C376" s="1" t="s">
        <v>12</v>
      </c>
      <c r="D376" s="1">
        <v>10071</v>
      </c>
      <c r="E376" s="1" t="s">
        <v>25</v>
      </c>
      <c r="F376" s="1">
        <v>8</v>
      </c>
      <c r="G376" s="5">
        <v>604</v>
      </c>
      <c r="H376">
        <v>5</v>
      </c>
    </row>
    <row r="377" spans="1:8" x14ac:dyDescent="0.25">
      <c r="A377" s="3" t="s">
        <v>392</v>
      </c>
      <c r="B377" s="4">
        <v>44989</v>
      </c>
      <c r="C377" s="1" t="s">
        <v>12</v>
      </c>
      <c r="D377" s="1">
        <v>10020</v>
      </c>
      <c r="E377" s="1" t="s">
        <v>25</v>
      </c>
      <c r="F377" s="1">
        <v>9</v>
      </c>
      <c r="G377" s="5">
        <v>595</v>
      </c>
      <c r="H377">
        <v>5</v>
      </c>
    </row>
    <row r="378" spans="1:8" x14ac:dyDescent="0.25">
      <c r="A378" s="3" t="s">
        <v>393</v>
      </c>
      <c r="B378" s="4">
        <v>44989</v>
      </c>
      <c r="C378" s="1" t="s">
        <v>12</v>
      </c>
      <c r="D378" s="1">
        <v>10010</v>
      </c>
      <c r="E378" s="1" t="s">
        <v>13</v>
      </c>
      <c r="F378" s="1">
        <v>2</v>
      </c>
      <c r="G378" s="5">
        <v>770</v>
      </c>
      <c r="H378">
        <v>9</v>
      </c>
    </row>
    <row r="379" spans="1:8" x14ac:dyDescent="0.25">
      <c r="A379" s="3" t="s">
        <v>394</v>
      </c>
      <c r="B379" s="4">
        <v>44991</v>
      </c>
      <c r="C379" s="1" t="s">
        <v>12</v>
      </c>
      <c r="D379" s="1">
        <v>10086</v>
      </c>
      <c r="E379" s="1" t="s">
        <v>10</v>
      </c>
      <c r="F379" s="1">
        <v>5</v>
      </c>
      <c r="G379" s="5">
        <v>648</v>
      </c>
      <c r="H379">
        <v>1</v>
      </c>
    </row>
    <row r="380" spans="1:8" x14ac:dyDescent="0.25">
      <c r="A380" s="3" t="s">
        <v>395</v>
      </c>
      <c r="B380" s="4">
        <v>44993</v>
      </c>
      <c r="C380" s="1" t="s">
        <v>12</v>
      </c>
      <c r="D380" s="1">
        <v>10099</v>
      </c>
      <c r="E380" s="1" t="s">
        <v>18</v>
      </c>
      <c r="F380" s="1">
        <v>7</v>
      </c>
      <c r="G380" s="5">
        <v>1100</v>
      </c>
      <c r="H380">
        <v>11</v>
      </c>
    </row>
    <row r="381" spans="1:8" x14ac:dyDescent="0.25">
      <c r="A381" s="3" t="s">
        <v>396</v>
      </c>
      <c r="B381" s="4">
        <v>45000</v>
      </c>
      <c r="C381" s="1" t="s">
        <v>12</v>
      </c>
      <c r="D381" s="1">
        <v>10048</v>
      </c>
      <c r="E381" s="1" t="s">
        <v>39</v>
      </c>
      <c r="F381" s="1">
        <v>10</v>
      </c>
      <c r="G381" s="5">
        <v>728</v>
      </c>
      <c r="H381">
        <v>5</v>
      </c>
    </row>
    <row r="382" spans="1:8" x14ac:dyDescent="0.25">
      <c r="A382" s="3" t="s">
        <v>397</v>
      </c>
      <c r="B382" s="4">
        <v>45002</v>
      </c>
      <c r="C382" s="1" t="s">
        <v>12</v>
      </c>
      <c r="D382" s="1">
        <v>10068</v>
      </c>
      <c r="E382" s="1" t="s">
        <v>25</v>
      </c>
      <c r="F382" s="1">
        <v>7</v>
      </c>
      <c r="G382" s="5">
        <v>697</v>
      </c>
      <c r="H382">
        <v>12</v>
      </c>
    </row>
    <row r="383" spans="1:8" x14ac:dyDescent="0.25">
      <c r="A383" s="3" t="s">
        <v>398</v>
      </c>
      <c r="B383" s="4">
        <v>45002</v>
      </c>
      <c r="C383" s="1" t="s">
        <v>9</v>
      </c>
      <c r="D383" s="1">
        <v>10016</v>
      </c>
      <c r="E383" s="1" t="s">
        <v>63</v>
      </c>
      <c r="F383" s="1">
        <v>9</v>
      </c>
      <c r="G383" s="5">
        <v>874</v>
      </c>
      <c r="H383">
        <v>11</v>
      </c>
    </row>
    <row r="384" spans="1:8" x14ac:dyDescent="0.25">
      <c r="A384" s="3" t="s">
        <v>399</v>
      </c>
      <c r="B384" s="4">
        <v>45002</v>
      </c>
      <c r="C384" s="1" t="s">
        <v>12</v>
      </c>
      <c r="D384" s="1">
        <v>10084</v>
      </c>
      <c r="E384" s="1" t="s">
        <v>39</v>
      </c>
      <c r="F384" s="1">
        <v>4</v>
      </c>
      <c r="G384" s="5">
        <v>568</v>
      </c>
      <c r="H384">
        <v>5</v>
      </c>
    </row>
    <row r="385" spans="1:8" x14ac:dyDescent="0.25">
      <c r="A385" s="3" t="s">
        <v>400</v>
      </c>
      <c r="B385" s="4">
        <v>45003</v>
      </c>
      <c r="C385" s="1" t="s">
        <v>9</v>
      </c>
      <c r="D385" s="1">
        <v>10014</v>
      </c>
      <c r="E385" s="1" t="s">
        <v>25</v>
      </c>
      <c r="F385" s="1">
        <v>3</v>
      </c>
      <c r="G385" s="5">
        <v>799</v>
      </c>
      <c r="H385">
        <v>7</v>
      </c>
    </row>
    <row r="386" spans="1:8" x14ac:dyDescent="0.25">
      <c r="A386" s="3" t="s">
        <v>401</v>
      </c>
      <c r="B386" s="4">
        <v>45007</v>
      </c>
      <c r="C386" s="1" t="s">
        <v>9</v>
      </c>
      <c r="D386" s="1">
        <v>10046</v>
      </c>
      <c r="E386" s="1" t="s">
        <v>13</v>
      </c>
      <c r="F386" s="1">
        <v>6</v>
      </c>
      <c r="G386" s="5">
        <v>750</v>
      </c>
      <c r="H386">
        <v>12</v>
      </c>
    </row>
    <row r="387" spans="1:8" x14ac:dyDescent="0.25">
      <c r="A387" s="3" t="s">
        <v>402</v>
      </c>
      <c r="B387" s="4">
        <v>45007</v>
      </c>
      <c r="C387" s="1" t="s">
        <v>9</v>
      </c>
      <c r="D387" s="1">
        <v>10095</v>
      </c>
      <c r="E387" s="1" t="s">
        <v>34</v>
      </c>
      <c r="F387" s="1">
        <v>9</v>
      </c>
      <c r="G387" s="5">
        <v>1080</v>
      </c>
      <c r="H387">
        <v>10</v>
      </c>
    </row>
    <row r="388" spans="1:8" x14ac:dyDescent="0.25">
      <c r="A388" s="3" t="s">
        <v>403</v>
      </c>
      <c r="B388" s="4">
        <v>45008</v>
      </c>
      <c r="C388" s="1" t="s">
        <v>12</v>
      </c>
      <c r="D388" s="1">
        <v>10017</v>
      </c>
      <c r="E388" s="1" t="s">
        <v>16</v>
      </c>
      <c r="F388" s="1">
        <v>2</v>
      </c>
      <c r="G388" s="5">
        <v>798</v>
      </c>
      <c r="H388">
        <v>8</v>
      </c>
    </row>
    <row r="389" spans="1:8" x14ac:dyDescent="0.25">
      <c r="A389" s="3" t="s">
        <v>404</v>
      </c>
      <c r="B389" s="4">
        <v>45011</v>
      </c>
      <c r="C389" s="1" t="s">
        <v>9</v>
      </c>
      <c r="D389" s="1">
        <v>10048</v>
      </c>
      <c r="E389" s="1" t="s">
        <v>13</v>
      </c>
      <c r="F389" s="1">
        <v>8</v>
      </c>
      <c r="G389" s="5">
        <v>830</v>
      </c>
      <c r="H389">
        <v>6</v>
      </c>
    </row>
    <row r="390" spans="1:8" x14ac:dyDescent="0.25">
      <c r="A390" s="3" t="s">
        <v>405</v>
      </c>
      <c r="B390" s="4">
        <v>45016</v>
      </c>
      <c r="C390" s="1" t="s">
        <v>9</v>
      </c>
      <c r="D390" s="1">
        <v>10061</v>
      </c>
      <c r="E390" s="1" t="s">
        <v>16</v>
      </c>
      <c r="F390" s="1">
        <v>1</v>
      </c>
      <c r="G390" s="5">
        <v>846</v>
      </c>
      <c r="H390">
        <v>11</v>
      </c>
    </row>
    <row r="391" spans="1:8" x14ac:dyDescent="0.25">
      <c r="A391" s="3" t="s">
        <v>406</v>
      </c>
      <c r="B391" s="4">
        <v>45017</v>
      </c>
      <c r="C391" s="1" t="s">
        <v>12</v>
      </c>
      <c r="D391" s="1">
        <v>10016</v>
      </c>
      <c r="E391" s="1" t="s">
        <v>10</v>
      </c>
      <c r="F391" s="1">
        <v>5</v>
      </c>
      <c r="G391" s="5">
        <v>639</v>
      </c>
      <c r="H391">
        <v>11</v>
      </c>
    </row>
    <row r="392" spans="1:8" x14ac:dyDescent="0.25">
      <c r="A392" s="3" t="s">
        <v>407</v>
      </c>
      <c r="B392" s="4">
        <v>45020</v>
      </c>
      <c r="C392" s="1" t="s">
        <v>12</v>
      </c>
      <c r="D392" s="1">
        <v>10026</v>
      </c>
      <c r="E392" s="1" t="s">
        <v>13</v>
      </c>
      <c r="F392" s="1">
        <v>2</v>
      </c>
      <c r="G392" s="5">
        <v>750</v>
      </c>
      <c r="H392">
        <v>5</v>
      </c>
    </row>
    <row r="393" spans="1:8" x14ac:dyDescent="0.25">
      <c r="A393" s="3" t="s">
        <v>408</v>
      </c>
      <c r="B393" s="4">
        <v>45028</v>
      </c>
      <c r="C393" s="1" t="s">
        <v>12</v>
      </c>
      <c r="D393" s="1">
        <v>10071</v>
      </c>
      <c r="E393" s="1" t="s">
        <v>13</v>
      </c>
      <c r="F393" s="1">
        <v>3</v>
      </c>
      <c r="G393" s="5">
        <v>990</v>
      </c>
      <c r="H393">
        <v>4</v>
      </c>
    </row>
    <row r="394" spans="1:8" x14ac:dyDescent="0.25">
      <c r="A394" s="3" t="s">
        <v>409</v>
      </c>
      <c r="B394" s="4">
        <v>45030</v>
      </c>
      <c r="C394" s="1" t="s">
        <v>12</v>
      </c>
      <c r="D394" s="1">
        <v>10080</v>
      </c>
      <c r="E394" s="1" t="s">
        <v>25</v>
      </c>
      <c r="F394" s="1">
        <v>10</v>
      </c>
      <c r="G394" s="5">
        <v>672</v>
      </c>
      <c r="H394">
        <v>1</v>
      </c>
    </row>
    <row r="395" spans="1:8" x14ac:dyDescent="0.25">
      <c r="A395" s="3" t="s">
        <v>410</v>
      </c>
      <c r="B395" s="4">
        <v>45030</v>
      </c>
      <c r="C395" s="1" t="s">
        <v>9</v>
      </c>
      <c r="D395" s="1">
        <v>10014</v>
      </c>
      <c r="E395" s="1" t="s">
        <v>25</v>
      </c>
      <c r="F395" s="1">
        <v>7</v>
      </c>
      <c r="G395" s="5">
        <v>697</v>
      </c>
      <c r="H395">
        <v>9</v>
      </c>
    </row>
    <row r="396" spans="1:8" x14ac:dyDescent="0.25">
      <c r="A396" s="3" t="s">
        <v>411</v>
      </c>
      <c r="B396" s="4">
        <v>45033</v>
      </c>
      <c r="C396" s="1" t="s">
        <v>12</v>
      </c>
      <c r="D396" s="1">
        <v>10005</v>
      </c>
      <c r="E396" s="1" t="s">
        <v>39</v>
      </c>
      <c r="F396" s="1">
        <v>8</v>
      </c>
      <c r="G396" s="5">
        <v>560</v>
      </c>
      <c r="H396">
        <v>9</v>
      </c>
    </row>
    <row r="397" spans="1:8" x14ac:dyDescent="0.25">
      <c r="A397" s="3" t="s">
        <v>412</v>
      </c>
      <c r="B397" s="4">
        <v>45035</v>
      </c>
      <c r="C397" s="1" t="s">
        <v>9</v>
      </c>
      <c r="D397" s="1">
        <v>10069</v>
      </c>
      <c r="E397" s="1" t="s">
        <v>18</v>
      </c>
      <c r="F397" s="1">
        <v>8</v>
      </c>
      <c r="G397" s="5">
        <v>1175</v>
      </c>
      <c r="H397">
        <v>9</v>
      </c>
    </row>
    <row r="398" spans="1:8" x14ac:dyDescent="0.25">
      <c r="A398" s="3" t="s">
        <v>413</v>
      </c>
      <c r="B398" s="4">
        <v>45036</v>
      </c>
      <c r="C398" s="1" t="s">
        <v>9</v>
      </c>
      <c r="D398" s="1">
        <v>10062</v>
      </c>
      <c r="E398" s="1" t="s">
        <v>63</v>
      </c>
      <c r="F398" s="1">
        <v>2</v>
      </c>
      <c r="G398" s="5">
        <v>817</v>
      </c>
      <c r="H398">
        <v>2</v>
      </c>
    </row>
    <row r="399" spans="1:8" x14ac:dyDescent="0.25">
      <c r="A399" s="3" t="s">
        <v>414</v>
      </c>
      <c r="B399" s="4">
        <v>45037</v>
      </c>
      <c r="C399" s="1" t="s">
        <v>12</v>
      </c>
      <c r="D399" s="1">
        <v>10001</v>
      </c>
      <c r="E399" s="1" t="s">
        <v>34</v>
      </c>
      <c r="F399" s="1">
        <v>6</v>
      </c>
      <c r="G399" s="5">
        <v>972</v>
      </c>
      <c r="H399">
        <v>9</v>
      </c>
    </row>
    <row r="400" spans="1:8" x14ac:dyDescent="0.25">
      <c r="A400" s="3" t="s">
        <v>415</v>
      </c>
      <c r="B400" s="4">
        <v>45039</v>
      </c>
      <c r="C400" s="1" t="s">
        <v>9</v>
      </c>
      <c r="D400" s="1">
        <v>10053</v>
      </c>
      <c r="E400" s="1" t="s">
        <v>16</v>
      </c>
      <c r="F400" s="1">
        <v>2</v>
      </c>
      <c r="G400" s="5">
        <v>884</v>
      </c>
      <c r="H400">
        <v>8</v>
      </c>
    </row>
    <row r="401" spans="1:8" x14ac:dyDescent="0.25">
      <c r="A401" s="3" t="s">
        <v>416</v>
      </c>
      <c r="B401" s="4">
        <v>45043</v>
      </c>
      <c r="C401" s="1" t="s">
        <v>12</v>
      </c>
      <c r="D401" s="1">
        <v>10013</v>
      </c>
      <c r="E401" s="1" t="s">
        <v>18</v>
      </c>
      <c r="F401" s="1">
        <v>2</v>
      </c>
      <c r="G401" s="5">
        <v>1175</v>
      </c>
      <c r="H401">
        <v>10</v>
      </c>
    </row>
    <row r="402" spans="1:8" x14ac:dyDescent="0.25">
      <c r="A402" s="3" t="s">
        <v>417</v>
      </c>
      <c r="B402" s="4">
        <v>45048</v>
      </c>
      <c r="C402" s="1" t="s">
        <v>9</v>
      </c>
      <c r="D402" s="1">
        <v>10005</v>
      </c>
      <c r="E402" s="1" t="s">
        <v>20</v>
      </c>
      <c r="F402" s="1">
        <v>3</v>
      </c>
      <c r="G402" s="5">
        <v>869</v>
      </c>
      <c r="H402">
        <v>10</v>
      </c>
    </row>
    <row r="403" spans="1:8" x14ac:dyDescent="0.25">
      <c r="A403" s="3" t="s">
        <v>418</v>
      </c>
      <c r="B403" s="4">
        <v>45049</v>
      </c>
      <c r="C403" s="1" t="s">
        <v>12</v>
      </c>
      <c r="D403" s="1">
        <v>10049</v>
      </c>
      <c r="E403" s="1" t="s">
        <v>39</v>
      </c>
      <c r="F403" s="1">
        <v>3</v>
      </c>
      <c r="G403" s="5">
        <v>656</v>
      </c>
      <c r="H403">
        <v>3</v>
      </c>
    </row>
    <row r="404" spans="1:8" x14ac:dyDescent="0.25">
      <c r="A404" s="3" t="s">
        <v>419</v>
      </c>
      <c r="B404" s="4">
        <v>45050</v>
      </c>
      <c r="C404" s="1" t="s">
        <v>12</v>
      </c>
      <c r="D404" s="1">
        <v>10044</v>
      </c>
      <c r="E404" s="1" t="s">
        <v>39</v>
      </c>
      <c r="F404" s="1">
        <v>2</v>
      </c>
      <c r="G404" s="5">
        <v>688</v>
      </c>
      <c r="H404">
        <v>6</v>
      </c>
    </row>
    <row r="405" spans="1:8" x14ac:dyDescent="0.25">
      <c r="A405" s="3" t="s">
        <v>420</v>
      </c>
      <c r="B405" s="4">
        <v>45053</v>
      </c>
      <c r="C405" s="1" t="s">
        <v>9</v>
      </c>
      <c r="D405" s="1">
        <v>10092</v>
      </c>
      <c r="E405" s="1" t="s">
        <v>25</v>
      </c>
      <c r="F405" s="1">
        <v>2</v>
      </c>
      <c r="G405" s="5">
        <v>612</v>
      </c>
      <c r="H405">
        <v>7</v>
      </c>
    </row>
    <row r="406" spans="1:8" x14ac:dyDescent="0.25">
      <c r="A406" s="3" t="s">
        <v>421</v>
      </c>
      <c r="B406" s="4">
        <v>45054</v>
      </c>
      <c r="C406" s="1" t="s">
        <v>12</v>
      </c>
      <c r="D406" s="1">
        <v>10053</v>
      </c>
      <c r="E406" s="1" t="s">
        <v>10</v>
      </c>
      <c r="F406" s="1">
        <v>4</v>
      </c>
      <c r="G406" s="5">
        <v>765</v>
      </c>
      <c r="H406">
        <v>7</v>
      </c>
    </row>
    <row r="407" spans="1:8" x14ac:dyDescent="0.25">
      <c r="A407" s="3" t="s">
        <v>422</v>
      </c>
      <c r="B407" s="4">
        <v>45054</v>
      </c>
      <c r="C407" s="1" t="s">
        <v>9</v>
      </c>
      <c r="D407" s="1">
        <v>10025</v>
      </c>
      <c r="E407" s="1" t="s">
        <v>10</v>
      </c>
      <c r="F407" s="1">
        <v>7</v>
      </c>
      <c r="G407" s="5">
        <v>666</v>
      </c>
      <c r="H407">
        <v>8</v>
      </c>
    </row>
    <row r="408" spans="1:8" x14ac:dyDescent="0.25">
      <c r="A408" s="3" t="s">
        <v>423</v>
      </c>
      <c r="B408" s="4">
        <v>45058</v>
      </c>
      <c r="C408" s="1" t="s">
        <v>12</v>
      </c>
      <c r="D408" s="1">
        <v>10089</v>
      </c>
      <c r="E408" s="1" t="s">
        <v>10</v>
      </c>
      <c r="F408" s="1">
        <v>4</v>
      </c>
      <c r="G408" s="5">
        <v>648</v>
      </c>
      <c r="H408">
        <v>9</v>
      </c>
    </row>
    <row r="409" spans="1:8" x14ac:dyDescent="0.25">
      <c r="A409" s="3" t="s">
        <v>424</v>
      </c>
      <c r="B409" s="4">
        <v>45059</v>
      </c>
      <c r="C409" s="1" t="s">
        <v>12</v>
      </c>
      <c r="D409" s="1">
        <v>10084</v>
      </c>
      <c r="E409" s="1" t="s">
        <v>10</v>
      </c>
      <c r="F409" s="1">
        <v>6</v>
      </c>
      <c r="G409" s="5">
        <v>711</v>
      </c>
      <c r="H409">
        <v>7</v>
      </c>
    </row>
    <row r="410" spans="1:8" x14ac:dyDescent="0.25">
      <c r="A410" s="3" t="s">
        <v>425</v>
      </c>
      <c r="B410" s="4">
        <v>45061</v>
      </c>
      <c r="C410" s="1" t="s">
        <v>12</v>
      </c>
      <c r="D410" s="1">
        <v>10088</v>
      </c>
      <c r="E410" s="1" t="s">
        <v>20</v>
      </c>
      <c r="F410" s="1">
        <v>8</v>
      </c>
      <c r="G410" s="5">
        <v>770</v>
      </c>
      <c r="H410">
        <v>9</v>
      </c>
    </row>
    <row r="411" spans="1:8" x14ac:dyDescent="0.25">
      <c r="A411" s="3" t="s">
        <v>426</v>
      </c>
      <c r="B411" s="4">
        <v>45062</v>
      </c>
      <c r="C411" s="1" t="s">
        <v>9</v>
      </c>
      <c r="D411" s="1">
        <v>10008</v>
      </c>
      <c r="E411" s="1" t="s">
        <v>10</v>
      </c>
      <c r="F411" s="1">
        <v>3</v>
      </c>
      <c r="G411" s="5">
        <v>729</v>
      </c>
      <c r="H411">
        <v>2</v>
      </c>
    </row>
    <row r="412" spans="1:8" x14ac:dyDescent="0.25">
      <c r="A412" s="3" t="s">
        <v>427</v>
      </c>
      <c r="B412" s="4">
        <v>45067</v>
      </c>
      <c r="C412" s="1" t="s">
        <v>12</v>
      </c>
      <c r="D412" s="1">
        <v>10031</v>
      </c>
      <c r="E412" s="1" t="s">
        <v>10</v>
      </c>
      <c r="F412" s="1">
        <v>5</v>
      </c>
      <c r="G412" s="5">
        <v>882</v>
      </c>
      <c r="H412">
        <v>1</v>
      </c>
    </row>
    <row r="413" spans="1:8" x14ac:dyDescent="0.25">
      <c r="A413" s="3" t="s">
        <v>428</v>
      </c>
      <c r="B413" s="4">
        <v>45074</v>
      </c>
      <c r="C413" s="1" t="s">
        <v>12</v>
      </c>
      <c r="D413" s="1">
        <v>10097</v>
      </c>
      <c r="E413" s="1" t="s">
        <v>63</v>
      </c>
      <c r="F413" s="1">
        <v>10</v>
      </c>
      <c r="G413" s="5">
        <v>932</v>
      </c>
      <c r="H413">
        <v>11</v>
      </c>
    </row>
    <row r="414" spans="1:8" x14ac:dyDescent="0.25">
      <c r="A414" s="3" t="s">
        <v>429</v>
      </c>
      <c r="B414" s="4">
        <v>45076</v>
      </c>
      <c r="C414" s="1" t="s">
        <v>12</v>
      </c>
      <c r="D414" s="1">
        <v>10065</v>
      </c>
      <c r="E414" s="1" t="s">
        <v>63</v>
      </c>
      <c r="F414" s="1">
        <v>8</v>
      </c>
      <c r="G414" s="5">
        <v>805</v>
      </c>
      <c r="H414">
        <v>5</v>
      </c>
    </row>
    <row r="415" spans="1:8" x14ac:dyDescent="0.25">
      <c r="A415" s="3" t="s">
        <v>430</v>
      </c>
      <c r="B415" s="4">
        <v>45090</v>
      </c>
      <c r="C415" s="1" t="s">
        <v>12</v>
      </c>
      <c r="D415" s="1">
        <v>10010</v>
      </c>
      <c r="E415" s="1" t="s">
        <v>10</v>
      </c>
      <c r="F415" s="1">
        <v>8</v>
      </c>
      <c r="G415" s="5">
        <v>639</v>
      </c>
      <c r="H415">
        <v>10</v>
      </c>
    </row>
    <row r="416" spans="1:8" x14ac:dyDescent="0.25">
      <c r="A416" s="3" t="s">
        <v>431</v>
      </c>
      <c r="B416" s="4">
        <v>45090</v>
      </c>
      <c r="C416" s="1" t="s">
        <v>9</v>
      </c>
      <c r="D416" s="1">
        <v>10028</v>
      </c>
      <c r="E416" s="1" t="s">
        <v>20</v>
      </c>
      <c r="F416" s="1">
        <v>4</v>
      </c>
      <c r="G416" s="5">
        <v>979</v>
      </c>
      <c r="H416">
        <v>4</v>
      </c>
    </row>
    <row r="417" spans="1:8" x14ac:dyDescent="0.25">
      <c r="A417" s="3" t="s">
        <v>432</v>
      </c>
      <c r="B417" s="4">
        <v>45092</v>
      </c>
      <c r="C417" s="1" t="s">
        <v>9</v>
      </c>
      <c r="D417" s="1">
        <v>10020</v>
      </c>
      <c r="E417" s="1" t="s">
        <v>20</v>
      </c>
      <c r="F417" s="1">
        <v>4</v>
      </c>
      <c r="G417" s="5">
        <v>1034</v>
      </c>
      <c r="H417">
        <v>2</v>
      </c>
    </row>
    <row r="418" spans="1:8" x14ac:dyDescent="0.25">
      <c r="A418" s="3" t="s">
        <v>433</v>
      </c>
      <c r="B418" s="4">
        <v>45094</v>
      </c>
      <c r="C418" s="1" t="s">
        <v>12</v>
      </c>
      <c r="D418" s="1">
        <v>10080</v>
      </c>
      <c r="E418" s="1" t="s">
        <v>18</v>
      </c>
      <c r="F418" s="1">
        <v>1</v>
      </c>
      <c r="G418" s="5">
        <v>888</v>
      </c>
      <c r="H418">
        <v>6</v>
      </c>
    </row>
    <row r="419" spans="1:8" x14ac:dyDescent="0.25">
      <c r="A419" s="3" t="s">
        <v>434</v>
      </c>
      <c r="B419" s="4">
        <v>45094</v>
      </c>
      <c r="C419" s="1" t="s">
        <v>9</v>
      </c>
      <c r="D419" s="1">
        <v>10013</v>
      </c>
      <c r="E419" s="1" t="s">
        <v>10</v>
      </c>
      <c r="F419" s="1">
        <v>9</v>
      </c>
      <c r="G419" s="5">
        <v>747</v>
      </c>
      <c r="H419">
        <v>1</v>
      </c>
    </row>
    <row r="420" spans="1:8" x14ac:dyDescent="0.25">
      <c r="A420" s="3" t="s">
        <v>435</v>
      </c>
      <c r="B420" s="4">
        <v>45096</v>
      </c>
      <c r="C420" s="1" t="s">
        <v>12</v>
      </c>
      <c r="D420" s="1">
        <v>10079</v>
      </c>
      <c r="E420" s="1" t="s">
        <v>13</v>
      </c>
      <c r="F420" s="1">
        <v>2</v>
      </c>
      <c r="G420" s="5">
        <v>730</v>
      </c>
      <c r="H420">
        <v>1</v>
      </c>
    </row>
    <row r="421" spans="1:8" x14ac:dyDescent="0.25">
      <c r="A421" s="3" t="s">
        <v>436</v>
      </c>
      <c r="B421" s="4">
        <v>45099</v>
      </c>
      <c r="C421" s="1" t="s">
        <v>9</v>
      </c>
      <c r="D421" s="1">
        <v>10031</v>
      </c>
      <c r="E421" s="1" t="s">
        <v>16</v>
      </c>
      <c r="F421" s="1">
        <v>3</v>
      </c>
      <c r="G421" s="5">
        <v>836</v>
      </c>
      <c r="H421">
        <v>10</v>
      </c>
    </row>
    <row r="422" spans="1:8" x14ac:dyDescent="0.25">
      <c r="A422" s="3" t="s">
        <v>437</v>
      </c>
      <c r="B422" s="4">
        <v>45099</v>
      </c>
      <c r="C422" s="1" t="s">
        <v>12</v>
      </c>
      <c r="D422" s="1">
        <v>10062</v>
      </c>
      <c r="E422" s="1" t="s">
        <v>63</v>
      </c>
      <c r="F422" s="1">
        <v>4</v>
      </c>
      <c r="G422" s="5">
        <v>920</v>
      </c>
      <c r="H422">
        <v>1</v>
      </c>
    </row>
    <row r="423" spans="1:8" x14ac:dyDescent="0.25">
      <c r="A423" s="3" t="s">
        <v>438</v>
      </c>
      <c r="B423" s="4">
        <v>45100</v>
      </c>
      <c r="C423" s="1" t="s">
        <v>12</v>
      </c>
      <c r="D423" s="1">
        <v>10019</v>
      </c>
      <c r="E423" s="1" t="s">
        <v>63</v>
      </c>
      <c r="F423" s="1">
        <v>3</v>
      </c>
      <c r="G423" s="5">
        <v>1081</v>
      </c>
      <c r="H423">
        <v>12</v>
      </c>
    </row>
    <row r="424" spans="1:8" x14ac:dyDescent="0.25">
      <c r="A424" s="3" t="s">
        <v>439</v>
      </c>
      <c r="B424" s="4">
        <v>45100</v>
      </c>
      <c r="C424" s="1" t="s">
        <v>9</v>
      </c>
      <c r="D424" s="1">
        <v>10055</v>
      </c>
      <c r="E424" s="1" t="s">
        <v>63</v>
      </c>
      <c r="F424" s="1">
        <v>4</v>
      </c>
      <c r="G424" s="5">
        <v>943</v>
      </c>
      <c r="H424">
        <v>9</v>
      </c>
    </row>
    <row r="425" spans="1:8" x14ac:dyDescent="0.25">
      <c r="A425" s="3" t="s">
        <v>440</v>
      </c>
      <c r="B425" s="4">
        <v>45104</v>
      </c>
      <c r="C425" s="1" t="s">
        <v>12</v>
      </c>
      <c r="D425" s="1">
        <v>10081</v>
      </c>
      <c r="E425" s="1" t="s">
        <v>34</v>
      </c>
      <c r="F425" s="1">
        <v>2</v>
      </c>
      <c r="G425" s="5">
        <v>864</v>
      </c>
      <c r="H425">
        <v>4</v>
      </c>
    </row>
    <row r="426" spans="1:8" x14ac:dyDescent="0.25">
      <c r="A426" s="3" t="s">
        <v>441</v>
      </c>
      <c r="B426" s="4">
        <v>45105</v>
      </c>
      <c r="C426" s="1" t="s">
        <v>12</v>
      </c>
      <c r="D426" s="1">
        <v>10038</v>
      </c>
      <c r="E426" s="1" t="s">
        <v>20</v>
      </c>
      <c r="F426" s="1">
        <v>6</v>
      </c>
      <c r="G426" s="5">
        <v>847</v>
      </c>
      <c r="H426">
        <v>6</v>
      </c>
    </row>
    <row r="427" spans="1:8" x14ac:dyDescent="0.25">
      <c r="A427" s="3" t="s">
        <v>442</v>
      </c>
      <c r="B427" s="4">
        <v>45107</v>
      </c>
      <c r="C427" s="1" t="s">
        <v>9</v>
      </c>
      <c r="D427" s="1">
        <v>10070</v>
      </c>
      <c r="E427" s="1" t="s">
        <v>18</v>
      </c>
      <c r="F427" s="1">
        <v>5</v>
      </c>
      <c r="G427" s="5">
        <v>1213</v>
      </c>
      <c r="H427">
        <v>7</v>
      </c>
    </row>
    <row r="428" spans="1:8" x14ac:dyDescent="0.25">
      <c r="A428" s="3" t="s">
        <v>443</v>
      </c>
      <c r="B428" s="4">
        <v>45108</v>
      </c>
      <c r="C428" s="1" t="s">
        <v>12</v>
      </c>
      <c r="D428" s="1">
        <v>10006</v>
      </c>
      <c r="E428" s="1" t="s">
        <v>10</v>
      </c>
      <c r="F428" s="1">
        <v>1</v>
      </c>
      <c r="G428" s="5">
        <v>747</v>
      </c>
      <c r="H428">
        <v>6</v>
      </c>
    </row>
    <row r="429" spans="1:8" x14ac:dyDescent="0.25">
      <c r="A429" s="3" t="s">
        <v>444</v>
      </c>
      <c r="B429" s="4">
        <v>45109</v>
      </c>
      <c r="C429" s="1" t="s">
        <v>12</v>
      </c>
      <c r="D429" s="1">
        <v>10035</v>
      </c>
      <c r="E429" s="1" t="s">
        <v>10</v>
      </c>
      <c r="F429" s="1">
        <v>2</v>
      </c>
      <c r="G429" s="5">
        <v>693</v>
      </c>
      <c r="H429">
        <v>10</v>
      </c>
    </row>
    <row r="430" spans="1:8" x14ac:dyDescent="0.25">
      <c r="A430" s="3" t="s">
        <v>445</v>
      </c>
      <c r="B430" s="4">
        <v>45110</v>
      </c>
      <c r="C430" s="1" t="s">
        <v>9</v>
      </c>
      <c r="D430" s="1">
        <v>10051</v>
      </c>
      <c r="E430" s="1" t="s">
        <v>39</v>
      </c>
      <c r="F430" s="1">
        <v>4</v>
      </c>
      <c r="G430" s="5">
        <v>656</v>
      </c>
      <c r="H430">
        <v>11</v>
      </c>
    </row>
    <row r="431" spans="1:8" x14ac:dyDescent="0.25">
      <c r="A431" s="3" t="s">
        <v>446</v>
      </c>
      <c r="B431" s="4">
        <v>45110</v>
      </c>
      <c r="C431" s="1" t="s">
        <v>9</v>
      </c>
      <c r="D431" s="1">
        <v>10039</v>
      </c>
      <c r="E431" s="1" t="s">
        <v>10</v>
      </c>
      <c r="F431" s="1">
        <v>10</v>
      </c>
      <c r="G431" s="5">
        <v>684</v>
      </c>
      <c r="H431">
        <v>1</v>
      </c>
    </row>
    <row r="432" spans="1:8" x14ac:dyDescent="0.25">
      <c r="A432" s="3" t="s">
        <v>447</v>
      </c>
      <c r="B432" s="4">
        <v>45110</v>
      </c>
      <c r="C432" s="1" t="s">
        <v>9</v>
      </c>
      <c r="D432" s="1">
        <v>10051</v>
      </c>
      <c r="E432" s="1" t="s">
        <v>20</v>
      </c>
      <c r="F432" s="1">
        <v>7</v>
      </c>
      <c r="G432" s="5">
        <v>781</v>
      </c>
      <c r="H432">
        <v>3</v>
      </c>
    </row>
    <row r="433" spans="1:8" x14ac:dyDescent="0.25">
      <c r="A433" s="3" t="s">
        <v>448</v>
      </c>
      <c r="B433" s="4">
        <v>45114</v>
      </c>
      <c r="C433" s="1" t="s">
        <v>12</v>
      </c>
      <c r="D433" s="1">
        <v>10002</v>
      </c>
      <c r="E433" s="1" t="s">
        <v>34</v>
      </c>
      <c r="F433" s="1">
        <v>1</v>
      </c>
      <c r="G433" s="5">
        <v>1056</v>
      </c>
      <c r="H433">
        <v>12</v>
      </c>
    </row>
    <row r="434" spans="1:8" x14ac:dyDescent="0.25">
      <c r="A434" s="3" t="s">
        <v>449</v>
      </c>
      <c r="B434" s="4">
        <v>45117</v>
      </c>
      <c r="C434" s="1" t="s">
        <v>12</v>
      </c>
      <c r="D434" s="1">
        <v>10040</v>
      </c>
      <c r="E434" s="1" t="s">
        <v>39</v>
      </c>
      <c r="F434" s="1">
        <v>3</v>
      </c>
      <c r="G434" s="5">
        <v>576</v>
      </c>
      <c r="H434">
        <v>8</v>
      </c>
    </row>
    <row r="435" spans="1:8" x14ac:dyDescent="0.25">
      <c r="A435" s="3" t="s">
        <v>450</v>
      </c>
      <c r="B435" s="4">
        <v>45121</v>
      </c>
      <c r="C435" s="1" t="s">
        <v>9</v>
      </c>
      <c r="D435" s="1">
        <v>10062</v>
      </c>
      <c r="E435" s="1" t="s">
        <v>20</v>
      </c>
      <c r="F435" s="1">
        <v>1</v>
      </c>
      <c r="G435" s="5">
        <v>880</v>
      </c>
      <c r="H435">
        <v>3</v>
      </c>
    </row>
    <row r="436" spans="1:8" x14ac:dyDescent="0.25">
      <c r="A436" s="3" t="s">
        <v>451</v>
      </c>
      <c r="B436" s="4">
        <v>45122</v>
      </c>
      <c r="C436" s="1" t="s">
        <v>9</v>
      </c>
      <c r="D436" s="1">
        <v>10033</v>
      </c>
      <c r="E436" s="1" t="s">
        <v>13</v>
      </c>
      <c r="F436" s="1">
        <v>10</v>
      </c>
      <c r="G436" s="5">
        <v>790</v>
      </c>
      <c r="H436">
        <v>9</v>
      </c>
    </row>
    <row r="437" spans="1:8" x14ac:dyDescent="0.25">
      <c r="A437" s="3" t="s">
        <v>452</v>
      </c>
      <c r="B437" s="4">
        <v>45124</v>
      </c>
      <c r="C437" s="1" t="s">
        <v>9</v>
      </c>
      <c r="D437" s="1">
        <v>10034</v>
      </c>
      <c r="E437" s="1" t="s">
        <v>10</v>
      </c>
      <c r="F437" s="1">
        <v>8</v>
      </c>
      <c r="G437" s="5">
        <v>666</v>
      </c>
      <c r="H437">
        <v>10</v>
      </c>
    </row>
    <row r="438" spans="1:8" x14ac:dyDescent="0.25">
      <c r="A438" s="3" t="s">
        <v>453</v>
      </c>
      <c r="B438" s="4">
        <v>45125</v>
      </c>
      <c r="C438" s="1" t="s">
        <v>9</v>
      </c>
      <c r="D438" s="1">
        <v>10034</v>
      </c>
      <c r="E438" s="1" t="s">
        <v>13</v>
      </c>
      <c r="F438" s="1">
        <v>7</v>
      </c>
      <c r="G438" s="5">
        <v>770</v>
      </c>
      <c r="H438">
        <v>1</v>
      </c>
    </row>
    <row r="439" spans="1:8" x14ac:dyDescent="0.25">
      <c r="A439" s="3" t="s">
        <v>454</v>
      </c>
      <c r="B439" s="4">
        <v>45129</v>
      </c>
      <c r="C439" s="1" t="s">
        <v>9</v>
      </c>
      <c r="D439" s="1">
        <v>10060</v>
      </c>
      <c r="E439" s="1" t="s">
        <v>18</v>
      </c>
      <c r="F439" s="1">
        <v>3</v>
      </c>
      <c r="G439" s="5">
        <v>1013</v>
      </c>
      <c r="H439">
        <v>7</v>
      </c>
    </row>
    <row r="440" spans="1:8" x14ac:dyDescent="0.25">
      <c r="A440" s="3" t="s">
        <v>455</v>
      </c>
      <c r="B440" s="4">
        <v>45130</v>
      </c>
      <c r="C440" s="1" t="s">
        <v>12</v>
      </c>
      <c r="D440" s="1">
        <v>10081</v>
      </c>
      <c r="E440" s="1" t="s">
        <v>16</v>
      </c>
      <c r="F440" s="1">
        <v>5</v>
      </c>
      <c r="G440" s="5">
        <v>874</v>
      </c>
      <c r="H440">
        <v>6</v>
      </c>
    </row>
    <row r="441" spans="1:8" x14ac:dyDescent="0.25">
      <c r="A441" s="3" t="s">
        <v>456</v>
      </c>
      <c r="B441" s="4">
        <v>45136</v>
      </c>
      <c r="C441" s="1" t="s">
        <v>12</v>
      </c>
      <c r="D441" s="1">
        <v>10074</v>
      </c>
      <c r="E441" s="1" t="s">
        <v>39</v>
      </c>
      <c r="F441" s="1">
        <v>6</v>
      </c>
      <c r="G441" s="5">
        <v>720</v>
      </c>
      <c r="H441">
        <v>3</v>
      </c>
    </row>
    <row r="442" spans="1:8" x14ac:dyDescent="0.25">
      <c r="A442" s="3" t="s">
        <v>457</v>
      </c>
      <c r="B442" s="4">
        <v>45136</v>
      </c>
      <c r="C442" s="1" t="s">
        <v>12</v>
      </c>
      <c r="D442" s="1">
        <v>10083</v>
      </c>
      <c r="E442" s="1" t="s">
        <v>34</v>
      </c>
      <c r="F442" s="1">
        <v>10</v>
      </c>
      <c r="G442" s="5">
        <v>1080</v>
      </c>
      <c r="H442">
        <v>3</v>
      </c>
    </row>
    <row r="443" spans="1:8" x14ac:dyDescent="0.25">
      <c r="A443" s="3" t="s">
        <v>458</v>
      </c>
      <c r="B443" s="4">
        <v>45139</v>
      </c>
      <c r="C443" s="1" t="s">
        <v>12</v>
      </c>
      <c r="D443" s="1">
        <v>10032</v>
      </c>
      <c r="E443" s="1" t="s">
        <v>63</v>
      </c>
      <c r="F443" s="1">
        <v>3</v>
      </c>
      <c r="G443" s="5">
        <v>1070</v>
      </c>
      <c r="H443">
        <v>12</v>
      </c>
    </row>
    <row r="444" spans="1:8" x14ac:dyDescent="0.25">
      <c r="A444" s="3" t="s">
        <v>459</v>
      </c>
      <c r="B444" s="4">
        <v>45139</v>
      </c>
      <c r="C444" s="1" t="s">
        <v>12</v>
      </c>
      <c r="D444" s="1">
        <v>10024</v>
      </c>
      <c r="E444" s="1" t="s">
        <v>10</v>
      </c>
      <c r="F444" s="1">
        <v>4</v>
      </c>
      <c r="G444" s="5">
        <v>891</v>
      </c>
      <c r="H444">
        <v>9</v>
      </c>
    </row>
    <row r="445" spans="1:8" x14ac:dyDescent="0.25">
      <c r="A445" s="3" t="s">
        <v>460</v>
      </c>
      <c r="B445" s="4">
        <v>45140</v>
      </c>
      <c r="C445" s="1" t="s">
        <v>9</v>
      </c>
      <c r="D445" s="1">
        <v>10025</v>
      </c>
      <c r="E445" s="1" t="s">
        <v>63</v>
      </c>
      <c r="F445" s="1">
        <v>10</v>
      </c>
      <c r="G445" s="5">
        <v>851</v>
      </c>
      <c r="H445">
        <v>11</v>
      </c>
    </row>
    <row r="446" spans="1:8" x14ac:dyDescent="0.25">
      <c r="A446" s="3" t="s">
        <v>461</v>
      </c>
      <c r="B446" s="4">
        <v>45141</v>
      </c>
      <c r="C446" s="1" t="s">
        <v>9</v>
      </c>
      <c r="D446" s="1">
        <v>10031</v>
      </c>
      <c r="E446" s="1" t="s">
        <v>10</v>
      </c>
      <c r="F446" s="1">
        <v>8</v>
      </c>
      <c r="G446" s="5">
        <v>657</v>
      </c>
      <c r="H446">
        <v>8</v>
      </c>
    </row>
    <row r="447" spans="1:8" x14ac:dyDescent="0.25">
      <c r="A447" s="3" t="s">
        <v>462</v>
      </c>
      <c r="B447" s="4">
        <v>45141</v>
      </c>
      <c r="C447" s="1" t="s">
        <v>12</v>
      </c>
      <c r="D447" s="1">
        <v>10013</v>
      </c>
      <c r="E447" s="1" t="s">
        <v>10</v>
      </c>
      <c r="F447" s="1">
        <v>8</v>
      </c>
      <c r="G447" s="5">
        <v>810</v>
      </c>
      <c r="H447">
        <v>9</v>
      </c>
    </row>
    <row r="448" spans="1:8" x14ac:dyDescent="0.25">
      <c r="A448" s="3" t="s">
        <v>463</v>
      </c>
      <c r="B448" s="4">
        <v>45142</v>
      </c>
      <c r="C448" s="1" t="s">
        <v>9</v>
      </c>
      <c r="D448" s="1">
        <v>10077</v>
      </c>
      <c r="E448" s="1" t="s">
        <v>63</v>
      </c>
      <c r="F448" s="1">
        <v>9</v>
      </c>
      <c r="G448" s="5">
        <v>1093</v>
      </c>
      <c r="H448">
        <v>2</v>
      </c>
    </row>
    <row r="449" spans="1:8" x14ac:dyDescent="0.25">
      <c r="A449" s="3" t="s">
        <v>464</v>
      </c>
      <c r="B449" s="4">
        <v>45143</v>
      </c>
      <c r="C449" s="1" t="s">
        <v>9</v>
      </c>
      <c r="D449" s="1">
        <v>10003</v>
      </c>
      <c r="E449" s="1" t="s">
        <v>20</v>
      </c>
      <c r="F449" s="1">
        <v>3</v>
      </c>
      <c r="G449" s="5">
        <v>946</v>
      </c>
      <c r="H449">
        <v>8</v>
      </c>
    </row>
    <row r="450" spans="1:8" x14ac:dyDescent="0.25">
      <c r="A450" s="3" t="s">
        <v>465</v>
      </c>
      <c r="B450" s="4">
        <v>45143</v>
      </c>
      <c r="C450" s="1" t="s">
        <v>9</v>
      </c>
      <c r="D450" s="1">
        <v>10026</v>
      </c>
      <c r="E450" s="1" t="s">
        <v>20</v>
      </c>
      <c r="F450" s="1">
        <v>4</v>
      </c>
      <c r="G450" s="5">
        <v>880</v>
      </c>
      <c r="H450">
        <v>6</v>
      </c>
    </row>
    <row r="451" spans="1:8" x14ac:dyDescent="0.25">
      <c r="A451" s="3" t="s">
        <v>466</v>
      </c>
      <c r="B451" s="4">
        <v>45146</v>
      </c>
      <c r="C451" s="1" t="s">
        <v>9</v>
      </c>
      <c r="D451" s="1">
        <v>10035</v>
      </c>
      <c r="E451" s="1" t="s">
        <v>16</v>
      </c>
      <c r="F451" s="1">
        <v>5</v>
      </c>
      <c r="G451" s="5">
        <v>836</v>
      </c>
      <c r="H451">
        <v>10</v>
      </c>
    </row>
    <row r="452" spans="1:8" x14ac:dyDescent="0.25">
      <c r="A452" s="3" t="s">
        <v>467</v>
      </c>
      <c r="B452" s="4">
        <v>45146</v>
      </c>
      <c r="C452" s="1" t="s">
        <v>12</v>
      </c>
      <c r="D452" s="1">
        <v>10072</v>
      </c>
      <c r="E452" s="1" t="s">
        <v>10</v>
      </c>
      <c r="F452" s="1">
        <v>3</v>
      </c>
      <c r="G452" s="5">
        <v>774</v>
      </c>
      <c r="H452">
        <v>11</v>
      </c>
    </row>
    <row r="453" spans="1:8" x14ac:dyDescent="0.25">
      <c r="A453" s="3" t="s">
        <v>468</v>
      </c>
      <c r="B453" s="4">
        <v>45150</v>
      </c>
      <c r="C453" s="1" t="s">
        <v>9</v>
      </c>
      <c r="D453" s="1">
        <v>10071</v>
      </c>
      <c r="E453" s="1" t="s">
        <v>18</v>
      </c>
      <c r="F453" s="1">
        <v>7</v>
      </c>
      <c r="G453" s="5">
        <v>1063</v>
      </c>
      <c r="H453">
        <v>11</v>
      </c>
    </row>
    <row r="454" spans="1:8" x14ac:dyDescent="0.25">
      <c r="A454" s="3" t="s">
        <v>469</v>
      </c>
      <c r="B454" s="4">
        <v>45152</v>
      </c>
      <c r="C454" s="1" t="s">
        <v>12</v>
      </c>
      <c r="D454" s="1">
        <v>10082</v>
      </c>
      <c r="E454" s="1" t="s">
        <v>18</v>
      </c>
      <c r="F454" s="1">
        <v>8</v>
      </c>
      <c r="G454" s="5">
        <v>1125</v>
      </c>
      <c r="H454">
        <v>4</v>
      </c>
    </row>
    <row r="455" spans="1:8" x14ac:dyDescent="0.25">
      <c r="A455" s="3" t="s">
        <v>470</v>
      </c>
      <c r="B455" s="4">
        <v>45153</v>
      </c>
      <c r="C455" s="1" t="s">
        <v>12</v>
      </c>
      <c r="D455" s="1">
        <v>10012</v>
      </c>
      <c r="E455" s="1" t="s">
        <v>63</v>
      </c>
      <c r="F455" s="1">
        <v>10</v>
      </c>
      <c r="G455" s="5">
        <v>1047</v>
      </c>
      <c r="H455">
        <v>12</v>
      </c>
    </row>
    <row r="456" spans="1:8" x14ac:dyDescent="0.25">
      <c r="A456" s="3" t="s">
        <v>471</v>
      </c>
      <c r="B456" s="4">
        <v>45155</v>
      </c>
      <c r="C456" s="1" t="s">
        <v>9</v>
      </c>
      <c r="D456" s="1">
        <v>10051</v>
      </c>
      <c r="E456" s="1" t="s">
        <v>13</v>
      </c>
      <c r="F456" s="1">
        <v>10</v>
      </c>
      <c r="G456" s="5">
        <v>990</v>
      </c>
      <c r="H456">
        <v>6</v>
      </c>
    </row>
    <row r="457" spans="1:8" x14ac:dyDescent="0.25">
      <c r="A457" s="3" t="s">
        <v>472</v>
      </c>
      <c r="B457" s="4">
        <v>45155</v>
      </c>
      <c r="C457" s="1" t="s">
        <v>12</v>
      </c>
      <c r="D457" s="1">
        <v>10032</v>
      </c>
      <c r="E457" s="1" t="s">
        <v>10</v>
      </c>
      <c r="F457" s="1">
        <v>4</v>
      </c>
      <c r="G457" s="5">
        <v>828</v>
      </c>
      <c r="H457">
        <v>12</v>
      </c>
    </row>
    <row r="458" spans="1:8" x14ac:dyDescent="0.25">
      <c r="A458" s="3" t="s">
        <v>473</v>
      </c>
      <c r="B458" s="4">
        <v>45156</v>
      </c>
      <c r="C458" s="1" t="s">
        <v>12</v>
      </c>
      <c r="D458" s="1">
        <v>10078</v>
      </c>
      <c r="E458" s="1" t="s">
        <v>20</v>
      </c>
      <c r="F458" s="1">
        <v>6</v>
      </c>
      <c r="G458" s="5">
        <v>1001</v>
      </c>
      <c r="H458">
        <v>3</v>
      </c>
    </row>
    <row r="459" spans="1:8" x14ac:dyDescent="0.25">
      <c r="A459" s="3" t="s">
        <v>474</v>
      </c>
      <c r="B459" s="4">
        <v>45160</v>
      </c>
      <c r="C459" s="1" t="s">
        <v>12</v>
      </c>
      <c r="D459" s="1">
        <v>10045</v>
      </c>
      <c r="E459" s="1" t="s">
        <v>34</v>
      </c>
      <c r="F459" s="1">
        <v>7</v>
      </c>
      <c r="G459" s="5">
        <v>840</v>
      </c>
      <c r="H459">
        <v>4</v>
      </c>
    </row>
    <row r="460" spans="1:8" x14ac:dyDescent="0.25">
      <c r="A460" s="3" t="s">
        <v>475</v>
      </c>
      <c r="B460" s="4">
        <v>45167</v>
      </c>
      <c r="C460" s="1" t="s">
        <v>9</v>
      </c>
      <c r="D460" s="1">
        <v>10043</v>
      </c>
      <c r="E460" s="1" t="s">
        <v>20</v>
      </c>
      <c r="F460" s="1">
        <v>8</v>
      </c>
      <c r="G460" s="5">
        <v>946</v>
      </c>
      <c r="H460">
        <v>4</v>
      </c>
    </row>
    <row r="461" spans="1:8" x14ac:dyDescent="0.25">
      <c r="A461" s="3" t="s">
        <v>476</v>
      </c>
      <c r="B461" s="4">
        <v>45171</v>
      </c>
      <c r="C461" s="1" t="s">
        <v>12</v>
      </c>
      <c r="D461" s="1">
        <v>10076</v>
      </c>
      <c r="E461" s="1" t="s">
        <v>25</v>
      </c>
      <c r="F461" s="1">
        <v>10</v>
      </c>
      <c r="G461" s="5">
        <v>697</v>
      </c>
      <c r="H461">
        <v>3</v>
      </c>
    </row>
    <row r="462" spans="1:8" x14ac:dyDescent="0.25">
      <c r="A462" s="3" t="s">
        <v>477</v>
      </c>
      <c r="B462" s="4">
        <v>45173</v>
      </c>
      <c r="C462" s="1" t="s">
        <v>12</v>
      </c>
      <c r="D462" s="1">
        <v>10032</v>
      </c>
      <c r="E462" s="1" t="s">
        <v>18</v>
      </c>
      <c r="F462" s="1">
        <v>4</v>
      </c>
      <c r="G462" s="5">
        <v>1088</v>
      </c>
      <c r="H462">
        <v>3</v>
      </c>
    </row>
    <row r="463" spans="1:8" x14ac:dyDescent="0.25">
      <c r="A463" s="3" t="s">
        <v>478</v>
      </c>
      <c r="B463" s="4">
        <v>45173</v>
      </c>
      <c r="C463" s="1" t="s">
        <v>12</v>
      </c>
      <c r="D463" s="1">
        <v>10023</v>
      </c>
      <c r="E463" s="1" t="s">
        <v>25</v>
      </c>
      <c r="F463" s="1">
        <v>4</v>
      </c>
      <c r="G463" s="5">
        <v>706</v>
      </c>
      <c r="H463">
        <v>7</v>
      </c>
    </row>
    <row r="464" spans="1:8" x14ac:dyDescent="0.25">
      <c r="A464" s="3" t="s">
        <v>479</v>
      </c>
      <c r="B464" s="4">
        <v>45174</v>
      </c>
      <c r="C464" s="1" t="s">
        <v>12</v>
      </c>
      <c r="D464" s="1">
        <v>10072</v>
      </c>
      <c r="E464" s="1" t="s">
        <v>20</v>
      </c>
      <c r="F464" s="1">
        <v>10</v>
      </c>
      <c r="G464" s="5">
        <v>924</v>
      </c>
      <c r="H464">
        <v>11</v>
      </c>
    </row>
    <row r="465" spans="1:8" x14ac:dyDescent="0.25">
      <c r="A465" s="3" t="s">
        <v>480</v>
      </c>
      <c r="B465" s="4">
        <v>45174</v>
      </c>
      <c r="C465" s="1" t="s">
        <v>9</v>
      </c>
      <c r="D465" s="1">
        <v>10012</v>
      </c>
      <c r="E465" s="1" t="s">
        <v>18</v>
      </c>
      <c r="F465" s="1">
        <v>7</v>
      </c>
      <c r="G465" s="5">
        <v>1213</v>
      </c>
      <c r="H465">
        <v>2</v>
      </c>
    </row>
    <row r="466" spans="1:8" x14ac:dyDescent="0.25">
      <c r="A466" s="3" t="s">
        <v>481</v>
      </c>
      <c r="B466" s="4">
        <v>45175</v>
      </c>
      <c r="C466" s="1" t="s">
        <v>9</v>
      </c>
      <c r="D466" s="1">
        <v>10067</v>
      </c>
      <c r="E466" s="1" t="s">
        <v>20</v>
      </c>
      <c r="F466" s="1">
        <v>9</v>
      </c>
      <c r="G466" s="5">
        <v>990</v>
      </c>
      <c r="H466">
        <v>1</v>
      </c>
    </row>
    <row r="467" spans="1:8" x14ac:dyDescent="0.25">
      <c r="A467" s="3" t="s">
        <v>482</v>
      </c>
      <c r="B467" s="4">
        <v>45184</v>
      </c>
      <c r="C467" s="1" t="s">
        <v>9</v>
      </c>
      <c r="D467" s="1">
        <v>10026</v>
      </c>
      <c r="E467" s="1" t="s">
        <v>13</v>
      </c>
      <c r="F467" s="1">
        <v>6</v>
      </c>
      <c r="G467" s="5">
        <v>990</v>
      </c>
      <c r="H467">
        <v>11</v>
      </c>
    </row>
    <row r="468" spans="1:8" x14ac:dyDescent="0.25">
      <c r="A468" s="3" t="s">
        <v>483</v>
      </c>
      <c r="B468" s="4">
        <v>45186</v>
      </c>
      <c r="C468" s="1" t="s">
        <v>9</v>
      </c>
      <c r="D468" s="1">
        <v>10069</v>
      </c>
      <c r="E468" s="1" t="s">
        <v>20</v>
      </c>
      <c r="F468" s="1">
        <v>9</v>
      </c>
      <c r="G468" s="5">
        <v>935</v>
      </c>
      <c r="H468">
        <v>8</v>
      </c>
    </row>
    <row r="469" spans="1:8" x14ac:dyDescent="0.25">
      <c r="A469" s="3" t="s">
        <v>484</v>
      </c>
      <c r="B469" s="4">
        <v>45188</v>
      </c>
      <c r="C469" s="1" t="s">
        <v>12</v>
      </c>
      <c r="D469" s="1">
        <v>10010</v>
      </c>
      <c r="E469" s="1" t="s">
        <v>25</v>
      </c>
      <c r="F469" s="1">
        <v>8</v>
      </c>
      <c r="G469" s="5">
        <v>808</v>
      </c>
      <c r="H469">
        <v>4</v>
      </c>
    </row>
    <row r="470" spans="1:8" x14ac:dyDescent="0.25">
      <c r="A470" s="3" t="s">
        <v>485</v>
      </c>
      <c r="B470" s="4">
        <v>45188</v>
      </c>
      <c r="C470" s="1" t="s">
        <v>9</v>
      </c>
      <c r="D470" s="1">
        <v>10002</v>
      </c>
      <c r="E470" s="1" t="s">
        <v>25</v>
      </c>
      <c r="F470" s="1">
        <v>10</v>
      </c>
      <c r="G470" s="5">
        <v>791</v>
      </c>
      <c r="H470">
        <v>3</v>
      </c>
    </row>
    <row r="471" spans="1:8" x14ac:dyDescent="0.25">
      <c r="A471" s="3" t="s">
        <v>486</v>
      </c>
      <c r="B471" s="4">
        <v>45192</v>
      </c>
      <c r="C471" s="1" t="s">
        <v>12</v>
      </c>
      <c r="D471" s="1">
        <v>10003</v>
      </c>
      <c r="E471" s="1" t="s">
        <v>10</v>
      </c>
      <c r="F471" s="1">
        <v>4</v>
      </c>
      <c r="G471" s="5">
        <v>648</v>
      </c>
      <c r="H471">
        <v>1</v>
      </c>
    </row>
    <row r="472" spans="1:8" x14ac:dyDescent="0.25">
      <c r="A472" s="3" t="s">
        <v>487</v>
      </c>
      <c r="B472" s="4">
        <v>45197</v>
      </c>
      <c r="C472" s="1" t="s">
        <v>12</v>
      </c>
      <c r="D472" s="1">
        <v>10065</v>
      </c>
      <c r="E472" s="1" t="s">
        <v>18</v>
      </c>
      <c r="F472" s="1">
        <v>7</v>
      </c>
      <c r="G472" s="5">
        <v>950</v>
      </c>
      <c r="H472">
        <v>7</v>
      </c>
    </row>
    <row r="473" spans="1:8" x14ac:dyDescent="0.25">
      <c r="A473" s="3" t="s">
        <v>488</v>
      </c>
      <c r="B473" s="4">
        <v>45203</v>
      </c>
      <c r="C473" s="1" t="s">
        <v>12</v>
      </c>
      <c r="D473" s="1">
        <v>10097</v>
      </c>
      <c r="E473" s="1" t="s">
        <v>34</v>
      </c>
      <c r="F473" s="1">
        <v>1</v>
      </c>
      <c r="G473" s="5">
        <v>852</v>
      </c>
      <c r="H473">
        <v>2</v>
      </c>
    </row>
    <row r="474" spans="1:8" x14ac:dyDescent="0.25">
      <c r="A474" s="3" t="s">
        <v>489</v>
      </c>
      <c r="B474" s="4">
        <v>45207</v>
      </c>
      <c r="C474" s="1" t="s">
        <v>9</v>
      </c>
      <c r="D474" s="1">
        <v>10051</v>
      </c>
      <c r="E474" s="1" t="s">
        <v>16</v>
      </c>
      <c r="F474" s="1">
        <v>7</v>
      </c>
      <c r="G474" s="5">
        <v>903</v>
      </c>
      <c r="H474">
        <v>2</v>
      </c>
    </row>
    <row r="475" spans="1:8" x14ac:dyDescent="0.25">
      <c r="A475" s="3" t="s">
        <v>490</v>
      </c>
      <c r="B475" s="4">
        <v>45212</v>
      </c>
      <c r="C475" s="1" t="s">
        <v>12</v>
      </c>
      <c r="D475" s="1">
        <v>10024</v>
      </c>
      <c r="E475" s="1" t="s">
        <v>25</v>
      </c>
      <c r="F475" s="1">
        <v>5</v>
      </c>
      <c r="G475" s="5">
        <v>706</v>
      </c>
      <c r="H475">
        <v>10</v>
      </c>
    </row>
    <row r="476" spans="1:8" x14ac:dyDescent="0.25">
      <c r="A476" s="3" t="s">
        <v>491</v>
      </c>
      <c r="B476" s="4">
        <v>45212</v>
      </c>
      <c r="C476" s="1" t="s">
        <v>12</v>
      </c>
      <c r="D476" s="1">
        <v>10032</v>
      </c>
      <c r="E476" s="1" t="s">
        <v>39</v>
      </c>
      <c r="F476" s="1">
        <v>6</v>
      </c>
      <c r="G476" s="5">
        <v>776</v>
      </c>
      <c r="H476">
        <v>4</v>
      </c>
    </row>
    <row r="477" spans="1:8" x14ac:dyDescent="0.25">
      <c r="A477" s="3" t="s">
        <v>492</v>
      </c>
      <c r="B477" s="4">
        <v>45214</v>
      </c>
      <c r="C477" s="1" t="s">
        <v>12</v>
      </c>
      <c r="D477" s="1">
        <v>10043</v>
      </c>
      <c r="E477" s="1" t="s">
        <v>63</v>
      </c>
      <c r="F477" s="1">
        <v>6</v>
      </c>
      <c r="G477" s="5">
        <v>1070</v>
      </c>
      <c r="H477">
        <v>9</v>
      </c>
    </row>
    <row r="478" spans="1:8" x14ac:dyDescent="0.25">
      <c r="A478" s="3" t="s">
        <v>493</v>
      </c>
      <c r="B478" s="4">
        <v>45214</v>
      </c>
      <c r="C478" s="1" t="s">
        <v>12</v>
      </c>
      <c r="D478" s="1">
        <v>10026</v>
      </c>
      <c r="E478" s="1" t="s">
        <v>63</v>
      </c>
      <c r="F478" s="1">
        <v>5</v>
      </c>
      <c r="G478" s="5">
        <v>932</v>
      </c>
      <c r="H478">
        <v>12</v>
      </c>
    </row>
    <row r="479" spans="1:8" x14ac:dyDescent="0.25">
      <c r="A479" s="3" t="s">
        <v>494</v>
      </c>
      <c r="B479" s="4">
        <v>45217</v>
      </c>
      <c r="C479" s="1" t="s">
        <v>9</v>
      </c>
      <c r="D479" s="1">
        <v>10097</v>
      </c>
      <c r="E479" s="1" t="s">
        <v>25</v>
      </c>
      <c r="F479" s="1">
        <v>5</v>
      </c>
      <c r="G479" s="5">
        <v>842</v>
      </c>
      <c r="H479">
        <v>6</v>
      </c>
    </row>
    <row r="480" spans="1:8" x14ac:dyDescent="0.25">
      <c r="A480" s="3" t="s">
        <v>495</v>
      </c>
      <c r="B480" s="4">
        <v>45219</v>
      </c>
      <c r="C480" s="1" t="s">
        <v>12</v>
      </c>
      <c r="D480" s="1">
        <v>10041</v>
      </c>
      <c r="E480" s="1" t="s">
        <v>18</v>
      </c>
      <c r="F480" s="1">
        <v>5</v>
      </c>
      <c r="G480" s="5">
        <v>1213</v>
      </c>
      <c r="H480">
        <v>1</v>
      </c>
    </row>
    <row r="481" spans="1:8" x14ac:dyDescent="0.25">
      <c r="A481" s="3" t="s">
        <v>496</v>
      </c>
      <c r="B481" s="4">
        <v>45221</v>
      </c>
      <c r="C481" s="1" t="s">
        <v>12</v>
      </c>
      <c r="D481" s="1">
        <v>10084</v>
      </c>
      <c r="E481" s="1" t="s">
        <v>39</v>
      </c>
      <c r="F481" s="1">
        <v>10</v>
      </c>
      <c r="G481" s="5">
        <v>776</v>
      </c>
      <c r="H481">
        <v>10</v>
      </c>
    </row>
    <row r="482" spans="1:8" x14ac:dyDescent="0.25">
      <c r="A482" s="3" t="s">
        <v>497</v>
      </c>
      <c r="B482" s="4">
        <v>45223</v>
      </c>
      <c r="C482" s="1" t="s">
        <v>12</v>
      </c>
      <c r="D482" s="1">
        <v>10045</v>
      </c>
      <c r="E482" s="1" t="s">
        <v>20</v>
      </c>
      <c r="F482" s="1">
        <v>10</v>
      </c>
      <c r="G482" s="5">
        <v>792</v>
      </c>
      <c r="H482">
        <v>4</v>
      </c>
    </row>
    <row r="483" spans="1:8" x14ac:dyDescent="0.25">
      <c r="A483" s="3" t="s">
        <v>498</v>
      </c>
      <c r="B483" s="4">
        <v>45225</v>
      </c>
      <c r="C483" s="1" t="s">
        <v>9</v>
      </c>
      <c r="D483" s="1">
        <v>10015</v>
      </c>
      <c r="E483" s="1" t="s">
        <v>63</v>
      </c>
      <c r="F483" s="1">
        <v>1</v>
      </c>
      <c r="G483" s="5">
        <v>989</v>
      </c>
      <c r="H483">
        <v>6</v>
      </c>
    </row>
    <row r="484" spans="1:8" x14ac:dyDescent="0.25">
      <c r="A484" s="3" t="s">
        <v>499</v>
      </c>
      <c r="B484" s="4">
        <v>45227</v>
      </c>
      <c r="C484" s="1" t="s">
        <v>9</v>
      </c>
      <c r="D484" s="1">
        <v>10022</v>
      </c>
      <c r="E484" s="1" t="s">
        <v>39</v>
      </c>
      <c r="F484" s="1">
        <v>7</v>
      </c>
      <c r="G484" s="5">
        <v>664</v>
      </c>
      <c r="H484">
        <v>11</v>
      </c>
    </row>
    <row r="485" spans="1:8" x14ac:dyDescent="0.25">
      <c r="A485" s="3" t="s">
        <v>500</v>
      </c>
      <c r="B485" s="4">
        <v>45228</v>
      </c>
      <c r="C485" s="1" t="s">
        <v>12</v>
      </c>
      <c r="D485" s="1">
        <v>10032</v>
      </c>
      <c r="E485" s="1" t="s">
        <v>10</v>
      </c>
      <c r="F485" s="1">
        <v>6</v>
      </c>
      <c r="G485" s="5">
        <v>738</v>
      </c>
      <c r="H485">
        <v>7</v>
      </c>
    </row>
    <row r="486" spans="1:8" x14ac:dyDescent="0.25">
      <c r="A486" s="3" t="s">
        <v>501</v>
      </c>
      <c r="B486" s="4">
        <v>45228</v>
      </c>
      <c r="C486" s="1" t="s">
        <v>12</v>
      </c>
      <c r="D486" s="1">
        <v>10047</v>
      </c>
      <c r="E486" s="1" t="s">
        <v>13</v>
      </c>
      <c r="F486" s="1">
        <v>3</v>
      </c>
      <c r="G486" s="5">
        <v>870</v>
      </c>
      <c r="H486">
        <v>6</v>
      </c>
    </row>
    <row r="487" spans="1:8" x14ac:dyDescent="0.25">
      <c r="A487" s="3" t="s">
        <v>502</v>
      </c>
      <c r="B487" s="4">
        <v>45231</v>
      </c>
      <c r="C487" s="1" t="s">
        <v>12</v>
      </c>
      <c r="D487" s="1">
        <v>10089</v>
      </c>
      <c r="E487" s="1" t="s">
        <v>10</v>
      </c>
      <c r="F487" s="1">
        <v>8</v>
      </c>
      <c r="G487" s="5">
        <v>837</v>
      </c>
      <c r="H487">
        <v>9</v>
      </c>
    </row>
    <row r="488" spans="1:8" x14ac:dyDescent="0.25">
      <c r="A488" s="3" t="s">
        <v>503</v>
      </c>
      <c r="B488" s="4">
        <v>45234</v>
      </c>
      <c r="C488" s="1" t="s">
        <v>12</v>
      </c>
      <c r="D488" s="1">
        <v>10027</v>
      </c>
      <c r="E488" s="1" t="s">
        <v>13</v>
      </c>
      <c r="F488" s="1">
        <v>5</v>
      </c>
      <c r="G488" s="5">
        <v>760</v>
      </c>
      <c r="H488">
        <v>7</v>
      </c>
    </row>
    <row r="489" spans="1:8" x14ac:dyDescent="0.25">
      <c r="A489" s="3" t="s">
        <v>504</v>
      </c>
      <c r="B489" s="4">
        <v>45241</v>
      </c>
      <c r="C489" s="1" t="s">
        <v>12</v>
      </c>
      <c r="D489" s="1">
        <v>10048</v>
      </c>
      <c r="E489" s="1" t="s">
        <v>10</v>
      </c>
      <c r="F489" s="1">
        <v>3</v>
      </c>
      <c r="G489" s="5">
        <v>792</v>
      </c>
      <c r="H489">
        <v>1</v>
      </c>
    </row>
    <row r="490" spans="1:8" x14ac:dyDescent="0.25">
      <c r="A490" s="3" t="s">
        <v>505</v>
      </c>
      <c r="B490" s="4">
        <v>45251</v>
      </c>
      <c r="C490" s="1" t="s">
        <v>9</v>
      </c>
      <c r="D490" s="1">
        <v>10082</v>
      </c>
      <c r="E490" s="1" t="s">
        <v>10</v>
      </c>
      <c r="F490" s="1">
        <v>1</v>
      </c>
      <c r="G490" s="5">
        <v>783</v>
      </c>
      <c r="H490">
        <v>5</v>
      </c>
    </row>
    <row r="491" spans="1:8" x14ac:dyDescent="0.25">
      <c r="A491" s="3" t="s">
        <v>506</v>
      </c>
      <c r="B491" s="4">
        <v>45256</v>
      </c>
      <c r="C491" s="1" t="s">
        <v>12</v>
      </c>
      <c r="D491" s="1">
        <v>10022</v>
      </c>
      <c r="E491" s="1" t="s">
        <v>25</v>
      </c>
      <c r="F491" s="1">
        <v>10</v>
      </c>
      <c r="G491" s="5">
        <v>612</v>
      </c>
      <c r="H491">
        <v>12</v>
      </c>
    </row>
    <row r="492" spans="1:8" x14ac:dyDescent="0.25">
      <c r="A492" s="3" t="s">
        <v>507</v>
      </c>
      <c r="B492" s="4">
        <v>45264</v>
      </c>
      <c r="C492" s="1" t="s">
        <v>9</v>
      </c>
      <c r="D492" s="1">
        <v>10079</v>
      </c>
      <c r="E492" s="1" t="s">
        <v>39</v>
      </c>
      <c r="F492" s="1">
        <v>9</v>
      </c>
      <c r="G492" s="5">
        <v>736</v>
      </c>
      <c r="H492">
        <v>8</v>
      </c>
    </row>
    <row r="493" spans="1:8" x14ac:dyDescent="0.25">
      <c r="A493" s="3" t="s">
        <v>508</v>
      </c>
      <c r="B493" s="4">
        <v>45267</v>
      </c>
      <c r="C493" s="1" t="s">
        <v>9</v>
      </c>
      <c r="D493" s="1">
        <v>10002</v>
      </c>
      <c r="E493" s="1" t="s">
        <v>18</v>
      </c>
      <c r="F493" s="1">
        <v>4</v>
      </c>
      <c r="G493" s="5">
        <v>925</v>
      </c>
      <c r="H493">
        <v>5</v>
      </c>
    </row>
    <row r="494" spans="1:8" x14ac:dyDescent="0.25">
      <c r="A494" s="3" t="s">
        <v>509</v>
      </c>
      <c r="B494" s="4">
        <v>45269</v>
      </c>
      <c r="C494" s="1" t="s">
        <v>12</v>
      </c>
      <c r="D494" s="1">
        <v>10006</v>
      </c>
      <c r="E494" s="1" t="s">
        <v>10</v>
      </c>
      <c r="F494" s="1">
        <v>6</v>
      </c>
      <c r="G494" s="5">
        <v>666</v>
      </c>
      <c r="H494">
        <v>12</v>
      </c>
    </row>
    <row r="495" spans="1:8" x14ac:dyDescent="0.25">
      <c r="A495" s="3" t="s">
        <v>510</v>
      </c>
      <c r="B495" s="4">
        <v>45270</v>
      </c>
      <c r="C495" s="1" t="s">
        <v>12</v>
      </c>
      <c r="D495" s="1">
        <v>10039</v>
      </c>
      <c r="E495" s="1" t="s">
        <v>13</v>
      </c>
      <c r="F495" s="1">
        <v>4</v>
      </c>
      <c r="G495" s="5">
        <v>900</v>
      </c>
      <c r="H495">
        <v>12</v>
      </c>
    </row>
    <row r="496" spans="1:8" x14ac:dyDescent="0.25">
      <c r="A496" s="3" t="s">
        <v>511</v>
      </c>
      <c r="B496" s="4">
        <v>45272</v>
      </c>
      <c r="C496" s="1" t="s">
        <v>9</v>
      </c>
      <c r="D496" s="1">
        <v>10096</v>
      </c>
      <c r="E496" s="1" t="s">
        <v>10</v>
      </c>
      <c r="F496" s="1">
        <v>5</v>
      </c>
      <c r="G496" s="5">
        <v>720</v>
      </c>
      <c r="H496">
        <v>6</v>
      </c>
    </row>
    <row r="497" spans="1:8" x14ac:dyDescent="0.25">
      <c r="A497" s="3" t="s">
        <v>512</v>
      </c>
      <c r="B497" s="4">
        <v>45274</v>
      </c>
      <c r="C497" s="1" t="s">
        <v>9</v>
      </c>
      <c r="D497" s="1">
        <v>10035</v>
      </c>
      <c r="E497" s="1" t="s">
        <v>18</v>
      </c>
      <c r="F497" s="1">
        <v>9</v>
      </c>
      <c r="G497" s="5">
        <v>988</v>
      </c>
      <c r="H497">
        <v>6</v>
      </c>
    </row>
    <row r="498" spans="1:8" x14ac:dyDescent="0.25">
      <c r="A498" s="3" t="s">
        <v>513</v>
      </c>
      <c r="B498" s="4">
        <v>45278</v>
      </c>
      <c r="C498" s="1" t="s">
        <v>9</v>
      </c>
      <c r="D498" s="1">
        <v>10092</v>
      </c>
      <c r="E498" s="1" t="s">
        <v>20</v>
      </c>
      <c r="F498" s="1">
        <v>6</v>
      </c>
      <c r="G498" s="5">
        <v>770</v>
      </c>
      <c r="H498">
        <v>8</v>
      </c>
    </row>
    <row r="499" spans="1:8" x14ac:dyDescent="0.25">
      <c r="A499" s="3" t="s">
        <v>514</v>
      </c>
      <c r="B499" s="4">
        <v>45279</v>
      </c>
      <c r="C499" s="1" t="s">
        <v>12</v>
      </c>
      <c r="D499" s="1">
        <v>10100</v>
      </c>
      <c r="E499" s="1" t="s">
        <v>16</v>
      </c>
      <c r="F499" s="1">
        <v>7</v>
      </c>
      <c r="G499" s="5">
        <v>732</v>
      </c>
      <c r="H499">
        <v>11</v>
      </c>
    </row>
    <row r="500" spans="1:8" x14ac:dyDescent="0.25">
      <c r="A500" s="3" t="s">
        <v>515</v>
      </c>
      <c r="B500" s="4">
        <v>45284</v>
      </c>
      <c r="C500" s="1" t="s">
        <v>12</v>
      </c>
      <c r="D500" s="1">
        <v>10069</v>
      </c>
      <c r="E500" s="1" t="s">
        <v>18</v>
      </c>
      <c r="F500" s="1">
        <v>8</v>
      </c>
      <c r="G500" s="5">
        <v>1100</v>
      </c>
      <c r="H500">
        <v>9</v>
      </c>
    </row>
    <row r="501" spans="1:8" x14ac:dyDescent="0.25">
      <c r="A501" s="3" t="s">
        <v>516</v>
      </c>
      <c r="B501" s="4">
        <v>45285</v>
      </c>
      <c r="C501" s="1" t="s">
        <v>9</v>
      </c>
      <c r="D501" s="1">
        <v>10096</v>
      </c>
      <c r="E501" s="1" t="s">
        <v>10</v>
      </c>
      <c r="F501" s="1">
        <v>5</v>
      </c>
      <c r="G501" s="5">
        <v>729</v>
      </c>
      <c r="H501">
        <v>8</v>
      </c>
    </row>
    <row r="502" spans="1:8" x14ac:dyDescent="0.25">
      <c r="A502" s="3" t="s">
        <v>517</v>
      </c>
      <c r="B502" s="4">
        <v>45286</v>
      </c>
      <c r="C502" s="1" t="s">
        <v>12</v>
      </c>
      <c r="D502" s="1">
        <v>10005</v>
      </c>
      <c r="E502" s="1" t="s">
        <v>13</v>
      </c>
      <c r="F502" s="1">
        <v>2</v>
      </c>
      <c r="G502" s="5">
        <v>780</v>
      </c>
      <c r="H502">
        <v>7</v>
      </c>
    </row>
    <row r="503" spans="1:8" x14ac:dyDescent="0.25">
      <c r="A503" s="3" t="s">
        <v>518</v>
      </c>
      <c r="B503" s="4">
        <v>45289</v>
      </c>
      <c r="C503" s="1" t="s">
        <v>12</v>
      </c>
      <c r="D503" s="1">
        <v>10021</v>
      </c>
      <c r="E503" s="1" t="s">
        <v>18</v>
      </c>
      <c r="F503" s="1">
        <v>8</v>
      </c>
      <c r="G503" s="5">
        <v>1138</v>
      </c>
      <c r="H503">
        <v>10</v>
      </c>
    </row>
  </sheetData>
  <phoneticPr fontId="5" type="noConversion"/>
  <pageMargins left="0.7" right="0.7" top="0.78740157499999996" bottom="0.78740157499999996" header="0.3" footer="0.3"/>
  <tableParts count="4">
    <tablePart r:id="rId1"/>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434C7-2E61-4AAA-A23B-062A62F7C40B}">
  <sheetPr>
    <tabColor rgb="FF0070C0"/>
  </sheetPr>
  <dimension ref="A1:F42"/>
  <sheetViews>
    <sheetView showGridLines="0" tabSelected="1" workbookViewId="0">
      <pane ySplit="2" topLeftCell="A3" activePane="bottomLeft" state="frozen"/>
      <selection pane="bottomLeft" activeCell="A31" sqref="A31"/>
    </sheetView>
  </sheetViews>
  <sheetFormatPr baseColWidth="10" defaultRowHeight="15" x14ac:dyDescent="0.25"/>
  <cols>
    <col min="1" max="1" width="18.5703125" customWidth="1"/>
    <col min="2" max="6" width="15.42578125" customWidth="1"/>
  </cols>
  <sheetData>
    <row r="1" spans="1:6" ht="23.25" x14ac:dyDescent="0.35">
      <c r="A1" s="13" t="s">
        <v>900</v>
      </c>
    </row>
    <row r="4" spans="1:6" x14ac:dyDescent="0.25">
      <c r="A4" s="16" t="s">
        <v>7</v>
      </c>
      <c r="B4" s="16" t="s">
        <v>520</v>
      </c>
    </row>
    <row r="5" spans="1:6" x14ac:dyDescent="0.25">
      <c r="A5" s="16" t="s">
        <v>537</v>
      </c>
      <c r="B5" t="s">
        <v>530</v>
      </c>
      <c r="C5" t="s">
        <v>524</v>
      </c>
      <c r="D5" t="s">
        <v>522</v>
      </c>
      <c r="E5" t="s">
        <v>526</v>
      </c>
      <c r="F5" t="s">
        <v>901</v>
      </c>
    </row>
    <row r="6" spans="1:6" x14ac:dyDescent="0.25">
      <c r="A6" t="s">
        <v>542</v>
      </c>
      <c r="B6" s="19">
        <v>48320</v>
      </c>
      <c r="C6" s="19">
        <v>38960</v>
      </c>
      <c r="D6" s="19">
        <v>70120</v>
      </c>
      <c r="E6" s="19">
        <v>55220</v>
      </c>
      <c r="F6" s="19">
        <v>212620</v>
      </c>
    </row>
    <row r="7" spans="1:6" x14ac:dyDescent="0.25">
      <c r="A7" t="s">
        <v>546</v>
      </c>
      <c r="B7" s="19">
        <v>68664</v>
      </c>
      <c r="C7" s="19">
        <v>55512</v>
      </c>
      <c r="D7" s="19">
        <v>38496</v>
      </c>
      <c r="E7" s="19">
        <v>66204</v>
      </c>
      <c r="F7" s="19">
        <v>228876</v>
      </c>
    </row>
    <row r="8" spans="1:6" x14ac:dyDescent="0.25">
      <c r="A8" t="s">
        <v>539</v>
      </c>
      <c r="B8" s="19">
        <v>47192</v>
      </c>
      <c r="C8" s="19">
        <v>42776</v>
      </c>
      <c r="D8" s="19">
        <v>47912</v>
      </c>
      <c r="E8" s="19">
        <v>45992</v>
      </c>
      <c r="F8" s="19">
        <v>183872</v>
      </c>
    </row>
    <row r="9" spans="1:6" x14ac:dyDescent="0.25">
      <c r="A9" t="s">
        <v>543</v>
      </c>
      <c r="B9" s="19">
        <v>85851</v>
      </c>
      <c r="C9" s="19">
        <v>139059</v>
      </c>
      <c r="D9" s="19">
        <v>124533</v>
      </c>
      <c r="E9" s="19">
        <v>87894</v>
      </c>
      <c r="F9" s="19">
        <v>437337</v>
      </c>
    </row>
    <row r="10" spans="1:6" x14ac:dyDescent="0.25">
      <c r="A10" t="s">
        <v>547</v>
      </c>
      <c r="B10" s="19">
        <v>82490</v>
      </c>
      <c r="C10" s="19">
        <v>99647</v>
      </c>
      <c r="D10" s="19">
        <v>74643</v>
      </c>
      <c r="E10" s="19">
        <v>82139</v>
      </c>
      <c r="F10" s="19">
        <v>338919</v>
      </c>
    </row>
    <row r="11" spans="1:6" x14ac:dyDescent="0.25">
      <c r="A11" t="s">
        <v>545</v>
      </c>
      <c r="B11" s="19">
        <v>34718</v>
      </c>
      <c r="C11" s="19">
        <v>59853</v>
      </c>
      <c r="D11" s="19">
        <v>86265</v>
      </c>
      <c r="E11" s="19">
        <v>71387</v>
      </c>
      <c r="F11" s="19">
        <v>252223</v>
      </c>
    </row>
    <row r="12" spans="1:6" x14ac:dyDescent="0.25">
      <c r="A12" t="s">
        <v>541</v>
      </c>
      <c r="B12" s="19">
        <v>38065</v>
      </c>
      <c r="C12" s="19">
        <v>58976</v>
      </c>
      <c r="D12" s="19">
        <v>60545</v>
      </c>
      <c r="E12" s="19">
        <v>59850</v>
      </c>
      <c r="F12" s="19">
        <v>217436</v>
      </c>
    </row>
    <row r="13" spans="1:6" x14ac:dyDescent="0.25">
      <c r="A13" t="s">
        <v>544</v>
      </c>
      <c r="B13" s="19">
        <v>75768</v>
      </c>
      <c r="C13" s="19">
        <v>89232</v>
      </c>
      <c r="D13" s="19">
        <v>42559</v>
      </c>
      <c r="E13" s="19">
        <v>87857</v>
      </c>
      <c r="F13" s="19">
        <v>295416</v>
      </c>
    </row>
    <row r="14" spans="1:6" x14ac:dyDescent="0.25">
      <c r="A14" t="s">
        <v>540</v>
      </c>
      <c r="B14" s="19">
        <v>34215</v>
      </c>
      <c r="C14" s="19">
        <v>34181</v>
      </c>
      <c r="D14" s="19">
        <v>60068</v>
      </c>
      <c r="E14" s="19">
        <v>64641</v>
      </c>
      <c r="F14" s="19">
        <v>193105</v>
      </c>
    </row>
    <row r="15" spans="1:6" x14ac:dyDescent="0.25">
      <c r="A15" t="s">
        <v>901</v>
      </c>
      <c r="B15" s="19">
        <v>515283</v>
      </c>
      <c r="C15" s="19">
        <v>618196</v>
      </c>
      <c r="D15" s="19">
        <v>605141</v>
      </c>
      <c r="E15" s="19">
        <v>621184</v>
      </c>
      <c r="F15" s="19">
        <v>2359804</v>
      </c>
    </row>
    <row r="31" spans="1:6" x14ac:dyDescent="0.25">
      <c r="A31" t="str" vm="5">
        <f>CUBEMEMBER("ThisWorkbookDataModel","[Measures].[Umsatz]")</f>
        <v>Umsatz</v>
      </c>
      <c r="B31" t="s">
        <v>520</v>
      </c>
    </row>
    <row r="32" spans="1:6" x14ac:dyDescent="0.25">
      <c r="A32" t="s">
        <v>537</v>
      </c>
      <c r="B32" t="str" vm="6">
        <f>CUBEMEMBER("ThisWorkbookDataModel","[tbl_Vertrieb].[Region].&amp;[Nord]")</f>
        <v>Nord</v>
      </c>
      <c r="C32" t="str" vm="7">
        <f>CUBEMEMBER("ThisWorkbookDataModel","[tbl_Vertrieb].[Region].&amp;[Ost]")</f>
        <v>Ost</v>
      </c>
      <c r="D32" t="str" vm="8">
        <f>CUBEMEMBER("ThisWorkbookDataModel","[tbl_Vertrieb].[Region].&amp;[Süd]")</f>
        <v>Süd</v>
      </c>
      <c r="E32" t="str" vm="74">
        <f>CUBEMEMBER("ThisWorkbookDataModel","[tbl_Vertrieb].[Region].&amp;[West]")</f>
        <v>West</v>
      </c>
      <c r="F32" t="str" vm="9">
        <f>CUBEMEMBER("ThisWorkbookDataModel","[tbl_Vertrieb].[Region].[All]","Gesamtergebnis")</f>
        <v>Gesamtergebnis</v>
      </c>
    </row>
    <row r="33" spans="1:6" x14ac:dyDescent="0.25">
      <c r="A33" t="str" vm="10">
        <f>CUBEMEMBER("ThisWorkbookDataModel","[tbl_Artikel].[Bezeichnung].&amp;[Black Mambo]")</f>
        <v>Black Mambo</v>
      </c>
      <c r="B33" vm="29">
        <f t="shared" ref="B33:F42" si="0">CUBEVALUE("ThisWorkbookDataModel",$A$31,$A33,B$32)</f>
        <v>48320</v>
      </c>
      <c r="C33" vm="24">
        <f t="shared" si="0"/>
        <v>38960</v>
      </c>
      <c r="D33" vm="54">
        <f t="shared" si="0"/>
        <v>70120</v>
      </c>
      <c r="E33" vm="62">
        <f t="shared" si="0"/>
        <v>55220</v>
      </c>
      <c r="F33" vm="26">
        <f t="shared" si="0"/>
        <v>212620</v>
      </c>
    </row>
    <row r="34" spans="1:6" x14ac:dyDescent="0.25">
      <c r="A34" t="str" vm="11">
        <f>CUBEMEMBER("ThisWorkbookDataModel","[tbl_Artikel].[Bezeichnung].&amp;[Blue Arrow]")</f>
        <v>Blue Arrow</v>
      </c>
      <c r="B34" vm="53">
        <f t="shared" si="0"/>
        <v>68664</v>
      </c>
      <c r="C34" vm="45">
        <f t="shared" si="0"/>
        <v>55512</v>
      </c>
      <c r="D34" vm="59">
        <f t="shared" si="0"/>
        <v>38496</v>
      </c>
      <c r="E34" vm="65">
        <f t="shared" si="0"/>
        <v>66204</v>
      </c>
      <c r="F34" vm="23">
        <f t="shared" si="0"/>
        <v>228876</v>
      </c>
    </row>
    <row r="35" spans="1:6" x14ac:dyDescent="0.25">
      <c r="A35" t="str" vm="12">
        <f>CUBEMEMBER("ThisWorkbookDataModel","[tbl_Artikel].[Bezeichnung].&amp;[Carbonic]")</f>
        <v>Carbonic</v>
      </c>
      <c r="B35" vm="51">
        <f t="shared" si="0"/>
        <v>47192</v>
      </c>
      <c r="C35" vm="28">
        <f t="shared" si="0"/>
        <v>42776</v>
      </c>
      <c r="D35" vm="58">
        <f t="shared" si="0"/>
        <v>47912</v>
      </c>
      <c r="E35" vm="60">
        <f t="shared" si="0"/>
        <v>45992</v>
      </c>
      <c r="F35" vm="39">
        <f t="shared" si="0"/>
        <v>183872</v>
      </c>
    </row>
    <row r="36" spans="1:6" x14ac:dyDescent="0.25">
      <c r="A36" t="str" vm="13">
        <f>CUBEMEMBER("ThisWorkbookDataModel","[tbl_Artikel].[Bezeichnung].&amp;[Chromo]")</f>
        <v>Chromo</v>
      </c>
      <c r="B36" vm="49">
        <f t="shared" si="0"/>
        <v>85851</v>
      </c>
      <c r="C36" vm="30">
        <f t="shared" si="0"/>
        <v>139059</v>
      </c>
      <c r="D36" vm="47">
        <f t="shared" si="0"/>
        <v>124533</v>
      </c>
      <c r="E36" vm="69">
        <f t="shared" si="0"/>
        <v>87894</v>
      </c>
      <c r="F36" vm="48">
        <f t="shared" si="0"/>
        <v>437337</v>
      </c>
    </row>
    <row r="37" spans="1:6" x14ac:dyDescent="0.25">
      <c r="A37" t="str" vm="14">
        <f>CUBEMEMBER("ThisWorkbookDataModel","[tbl_Artikel].[Bezeichnung].&amp;[Iconic]")</f>
        <v>Iconic</v>
      </c>
      <c r="B37" vm="25">
        <f t="shared" si="0"/>
        <v>82490</v>
      </c>
      <c r="C37" vm="42">
        <f t="shared" si="0"/>
        <v>99647</v>
      </c>
      <c r="D37" vm="43">
        <f t="shared" si="0"/>
        <v>74643</v>
      </c>
      <c r="E37" vm="68">
        <f t="shared" si="0"/>
        <v>82139</v>
      </c>
      <c r="F37" vm="31">
        <f t="shared" si="0"/>
        <v>338919</v>
      </c>
    </row>
    <row r="38" spans="1:6" x14ac:dyDescent="0.25">
      <c r="A38" t="str" vm="15">
        <f>CUBEMEMBER("ThisWorkbookDataModel","[tbl_Artikel].[Bezeichnung].&amp;[Metro]")</f>
        <v>Metro</v>
      </c>
      <c r="B38" vm="50">
        <f t="shared" si="0"/>
        <v>34718</v>
      </c>
      <c r="C38" vm="44">
        <f t="shared" si="0"/>
        <v>59853</v>
      </c>
      <c r="D38" vm="56">
        <f t="shared" si="0"/>
        <v>86265</v>
      </c>
      <c r="E38" vm="61">
        <f t="shared" si="0"/>
        <v>71387</v>
      </c>
      <c r="F38" vm="38">
        <f t="shared" si="0"/>
        <v>252223</v>
      </c>
    </row>
    <row r="39" spans="1:6" x14ac:dyDescent="0.25">
      <c r="A39" t="str" vm="16">
        <f>CUBEMEMBER("ThisWorkbookDataModel","[tbl_Artikel].[Bezeichnung].&amp;[Phoenix]")</f>
        <v>Phoenix</v>
      </c>
      <c r="B39" vm="40">
        <f t="shared" si="0"/>
        <v>38065</v>
      </c>
      <c r="C39" vm="41">
        <f t="shared" si="0"/>
        <v>58976</v>
      </c>
      <c r="D39" vm="32">
        <f t="shared" si="0"/>
        <v>60545</v>
      </c>
      <c r="E39" vm="64">
        <f t="shared" si="0"/>
        <v>59850</v>
      </c>
      <c r="F39" vm="21">
        <f t="shared" si="0"/>
        <v>217436</v>
      </c>
    </row>
    <row r="40" spans="1:6" x14ac:dyDescent="0.25">
      <c r="A40" t="str" vm="17">
        <f>CUBEMEMBER("ThisWorkbookDataModel","[tbl_Artikel].[Bezeichnung].&amp;[Superior]")</f>
        <v>Superior</v>
      </c>
      <c r="B40" vm="27">
        <f t="shared" si="0"/>
        <v>75768</v>
      </c>
      <c r="C40" vm="36">
        <f t="shared" si="0"/>
        <v>89232</v>
      </c>
      <c r="D40" vm="35">
        <f t="shared" si="0"/>
        <v>42559</v>
      </c>
      <c r="E40" vm="67">
        <f t="shared" si="0"/>
        <v>87857</v>
      </c>
      <c r="F40" vm="37">
        <f t="shared" si="0"/>
        <v>295416</v>
      </c>
    </row>
    <row r="41" spans="1:6" x14ac:dyDescent="0.25">
      <c r="A41" t="str" vm="18">
        <f>CUBEMEMBER("ThisWorkbookDataModel","[tbl_Artikel].[Bezeichnung].&amp;[Tango]")</f>
        <v>Tango</v>
      </c>
      <c r="B41" vm="33">
        <f t="shared" si="0"/>
        <v>34215</v>
      </c>
      <c r="C41" vm="22">
        <f t="shared" si="0"/>
        <v>34181</v>
      </c>
      <c r="D41" vm="55">
        <f t="shared" si="0"/>
        <v>60068</v>
      </c>
      <c r="E41" vm="63">
        <f t="shared" si="0"/>
        <v>64641</v>
      </c>
      <c r="F41" vm="20">
        <f t="shared" si="0"/>
        <v>193105</v>
      </c>
    </row>
    <row r="42" spans="1:6" x14ac:dyDescent="0.25">
      <c r="A42" t="str" vm="19">
        <f>CUBEMEMBER("ThisWorkbookDataModel","[tbl_Artikel].[Bezeichnung].[All]","Gesamtergebnis")</f>
        <v>Gesamtergebnis</v>
      </c>
      <c r="B42" vm="52">
        <f t="shared" si="0"/>
        <v>515283</v>
      </c>
      <c r="C42" vm="46">
        <f t="shared" si="0"/>
        <v>618196</v>
      </c>
      <c r="D42" vm="57">
        <f t="shared" si="0"/>
        <v>605141</v>
      </c>
      <c r="E42" vm="66">
        <f t="shared" si="0"/>
        <v>621184</v>
      </c>
      <c r="F42" vm="34">
        <f t="shared" si="0"/>
        <v>2359804</v>
      </c>
    </row>
  </sheetData>
  <pageMargins left="0.7" right="0.7" top="0.78740157499999996" bottom="0.78740157499999996"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28EA9-9DF5-4207-B95B-94D117789498}">
  <sheetPr>
    <tabColor rgb="FF0070C0"/>
  </sheetPr>
  <dimension ref="A1:E13"/>
  <sheetViews>
    <sheetView showGridLines="0" workbookViewId="0">
      <pane ySplit="2" topLeftCell="A3" activePane="bottomLeft" state="frozen"/>
      <selection pane="bottomLeft" activeCell="B13" sqref="B13"/>
    </sheetView>
  </sheetViews>
  <sheetFormatPr baseColWidth="10" defaultRowHeight="15" x14ac:dyDescent="0.25"/>
  <cols>
    <col min="2" max="2" width="17.42578125" bestFit="1" customWidth="1"/>
    <col min="4" max="4" width="13.7109375" customWidth="1"/>
  </cols>
  <sheetData>
    <row r="1" spans="1:5" ht="23.25" x14ac:dyDescent="0.35">
      <c r="A1" s="13" t="s">
        <v>902</v>
      </c>
    </row>
    <row r="4" spans="1:5" x14ac:dyDescent="0.25">
      <c r="A4" t="s">
        <v>904</v>
      </c>
      <c r="B4" s="11" t="s">
        <v>903</v>
      </c>
    </row>
    <row r="6" spans="1:5" x14ac:dyDescent="0.25">
      <c r="B6" s="17" vm="29">
        <f>CUBEVALUE("ThisWorkbookDataModel","[Measures].[Umsatz]","[tbl_Artikel].[Bezeichnung].[All].[Black Mambo]","[tbl_Vertrieb].[Region].[All].[Nord]")</f>
        <v>48320</v>
      </c>
      <c r="C6" s="18"/>
      <c r="D6" t="s">
        <v>915</v>
      </c>
      <c r="E6" t="str">
        <f ca="1">_xlfn.FORMULATEXT(B6)</f>
        <v>=CUBEWERT("ThisWorkbookDataModel";"[Measures].[Umsatz]";"[tbl_Artikel].[Bezeichnung].[All].[Black Mambo]";"[tbl_Vertrieb].[Region].[All].[Nord]")</v>
      </c>
    </row>
    <row r="8" spans="1:5" x14ac:dyDescent="0.25">
      <c r="A8" t="s">
        <v>911</v>
      </c>
      <c r="B8" s="17" vm="29">
        <f>CUBEVALUE("ThisWorkbookDataModel",B11,"["&amp;$B$12&amp;"]","["&amp;$B$13&amp;"]")</f>
        <v>48320</v>
      </c>
      <c r="D8" t="s">
        <v>916</v>
      </c>
      <c r="E8" t="str">
        <f ca="1">_xlfn.FORMULATEXT(B8)</f>
        <v>=CUBEWERT("ThisWorkbookDataModel";B11;"["&amp;$B$12&amp;"]";"["&amp;$B$13&amp;"]")</v>
      </c>
    </row>
    <row r="11" spans="1:5" x14ac:dyDescent="0.25">
      <c r="A11" t="s">
        <v>908</v>
      </c>
      <c r="B11" t="s">
        <v>7</v>
      </c>
    </row>
    <row r="12" spans="1:5" x14ac:dyDescent="0.25">
      <c r="A12" t="s">
        <v>909</v>
      </c>
      <c r="B12" t="s">
        <v>542</v>
      </c>
    </row>
    <row r="13" spans="1:5" x14ac:dyDescent="0.25">
      <c r="A13" t="s">
        <v>910</v>
      </c>
      <c r="B13" t="s">
        <v>530</v>
      </c>
    </row>
  </sheetData>
  <dataValidations count="1">
    <dataValidation type="list" allowBlank="1" showInputMessage="1" showErrorMessage="1" sqref="B13" xr:uid="{DE625F51-392B-4E76-80F1-71FA583E03E7}">
      <formula1>"Nord,Süd,Ost,West"</formula1>
    </dataValidation>
  </dataValidations>
  <pageMargins left="0.7" right="0.7" top="0.78740157499999996" bottom="0.78740157499999996"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ADCA664-91DF-4DC3-ADBC-2002DFADA851}">
          <x14:formula1>
            <xm:f>Daten!$O$4:$O$13</xm:f>
          </x14:formula1>
          <xm:sqref>B12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66E34-718C-4D10-AB51-9805F2E5AE9B}">
  <sheetPr>
    <tabColor rgb="FF0070C0"/>
  </sheetPr>
  <dimension ref="A1:F14"/>
  <sheetViews>
    <sheetView showGridLines="0" workbookViewId="0">
      <pane ySplit="2" topLeftCell="A3" activePane="bottomLeft" state="frozen"/>
      <selection pane="bottomLeft" activeCell="B6" sqref="B6"/>
    </sheetView>
  </sheetViews>
  <sheetFormatPr baseColWidth="10" defaultRowHeight="15" x14ac:dyDescent="0.25"/>
  <cols>
    <col min="1" max="1" width="14" customWidth="1"/>
    <col min="2" max="2" width="15.140625" customWidth="1"/>
    <col min="3" max="3" width="15.7109375" customWidth="1"/>
    <col min="5" max="5" width="14.140625" customWidth="1"/>
    <col min="6" max="6" width="21" customWidth="1"/>
    <col min="7" max="7" width="11.42578125" customWidth="1"/>
  </cols>
  <sheetData>
    <row r="1" spans="1:6" ht="23.25" x14ac:dyDescent="0.35">
      <c r="A1" s="13" t="s">
        <v>898</v>
      </c>
      <c r="B1" s="11"/>
    </row>
    <row r="4" spans="1:6" x14ac:dyDescent="0.25">
      <c r="A4" t="s">
        <v>904</v>
      </c>
      <c r="B4" s="11" t="s">
        <v>905</v>
      </c>
    </row>
    <row r="6" spans="1:6" x14ac:dyDescent="0.25">
      <c r="A6" s="14" t="s">
        <v>899</v>
      </c>
      <c r="B6" s="15" t="str" vm="1">
        <f>CUBESET("ThisWorkbookDataModel","[tbl_Artikel].[Bezeichnung].[All].children","Artikel",2,$C$6)</f>
        <v>Artikel</v>
      </c>
      <c r="C6" s="12" t="s">
        <v>7</v>
      </c>
      <c r="E6" s="20" t="s">
        <v>912</v>
      </c>
      <c r="F6" t="str">
        <f ca="1">_xlfn.FORMULATEXT(B6)</f>
        <v>=CUBEMENGE("ThisWorkbookDataModel";"[tbl_Artikel].[Bezeichnung].[All].children";"Artikel";2;$C$6)</v>
      </c>
    </row>
    <row r="7" spans="1:6" x14ac:dyDescent="0.25">
      <c r="A7">
        <v>1</v>
      </c>
      <c r="B7" s="21" t="str" vm="2">
        <f>CUBERANKEDMEMBER("ThisWorkbookDataModel",$B$6,A7)</f>
        <v>Chromo</v>
      </c>
      <c r="C7" s="23" vm="72">
        <f>CUBEVALUE("ThisWorkbookDataModel",$C$6,B7)</f>
        <v>437337</v>
      </c>
      <c r="E7" s="22" t="s">
        <v>913</v>
      </c>
      <c r="F7" t="str">
        <f ca="1">_xlfn.FORMULATEXT(B7)</f>
        <v>=CUBERANGELEMENT("ThisWorkbookDataModel";$B$6;A7)</v>
      </c>
    </row>
    <row r="8" spans="1:6" x14ac:dyDescent="0.25">
      <c r="A8">
        <v>2</v>
      </c>
      <c r="B8" s="10" t="str" vm="3">
        <f t="shared" ref="B8:B9" si="0">CUBERANKEDMEMBER("ThisWorkbookDataModel",$B$6,A8)</f>
        <v>Iconic</v>
      </c>
      <c r="C8" vm="71">
        <f t="shared" ref="C8:C9" si="1">CUBEVALUE("ThisWorkbookDataModel",$C$6,B8)</f>
        <v>338919</v>
      </c>
      <c r="E8" s="23" t="s">
        <v>914</v>
      </c>
      <c r="F8" t="str">
        <f ca="1">_xlfn.FORMULATEXT(C7)</f>
        <v>=CUBEWERT("ThisWorkbookDataModel";$C$6;B7)</v>
      </c>
    </row>
    <row r="9" spans="1:6" x14ac:dyDescent="0.25">
      <c r="A9">
        <v>3</v>
      </c>
      <c r="B9" s="10" t="str" vm="4">
        <f t="shared" si="0"/>
        <v>Superior</v>
      </c>
      <c r="C9" vm="70">
        <f t="shared" si="1"/>
        <v>295416</v>
      </c>
    </row>
    <row r="10" spans="1:6" x14ac:dyDescent="0.25">
      <c r="B10" s="10"/>
    </row>
    <row r="11" spans="1:6" x14ac:dyDescent="0.25">
      <c r="B11" s="10"/>
    </row>
    <row r="12" spans="1:6" x14ac:dyDescent="0.25">
      <c r="B12" s="10"/>
    </row>
    <row r="13" spans="1:6" x14ac:dyDescent="0.25">
      <c r="B13" s="10"/>
    </row>
    <row r="14" spans="1:6" x14ac:dyDescent="0.25">
      <c r="B14" s="10"/>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F5298-8D30-4393-9244-C60B6E8A2485}">
  <sheetPr>
    <tabColor rgb="FF0070C0"/>
  </sheetPr>
  <dimension ref="A1:E6"/>
  <sheetViews>
    <sheetView showGridLines="0" workbookViewId="0">
      <pane ySplit="2" topLeftCell="A3" activePane="bottomLeft" state="frozen"/>
      <selection pane="bottomLeft" activeCell="B6" sqref="B6"/>
    </sheetView>
  </sheetViews>
  <sheetFormatPr baseColWidth="10" defaultRowHeight="15" x14ac:dyDescent="0.25"/>
  <cols>
    <col min="1" max="1" width="14" customWidth="1"/>
    <col min="2" max="2" width="15.140625" customWidth="1"/>
    <col min="3" max="3" width="12" bestFit="1" customWidth="1"/>
    <col min="4" max="4" width="13.42578125" customWidth="1"/>
    <col min="5" max="5" width="14.140625" customWidth="1"/>
    <col min="6" max="7" width="11.42578125" customWidth="1"/>
  </cols>
  <sheetData>
    <row r="1" spans="1:5" ht="23.25" x14ac:dyDescent="0.35">
      <c r="A1" s="13" t="s">
        <v>906</v>
      </c>
      <c r="B1" s="11"/>
    </row>
    <row r="4" spans="1:5" x14ac:dyDescent="0.25">
      <c r="A4" t="s">
        <v>904</v>
      </c>
      <c r="B4" s="11" t="s">
        <v>907</v>
      </c>
    </row>
    <row r="6" spans="1:5" x14ac:dyDescent="0.25">
      <c r="B6" s="17" vm="73">
        <f>CUBEVALUE("ThisWorkbookDataModel","[Measures].[Umsatz]",Datenschnitt_Belegart,Datenschnitt_Bezeichnung1,Datenschnitt_Region1)</f>
        <v>141167</v>
      </c>
      <c r="D6" t="s">
        <v>915</v>
      </c>
      <c r="E6" t="str">
        <f ca="1">_xlfn.FORMULATEXT(B6)</f>
        <v>=CUBEWERT("ThisWorkbookDataModel";"[Measures].[Umsatz]";Datenschnitt_Belegart;Datenschnitt_Bezeichnung1;Datenschnitt_Region1)</v>
      </c>
    </row>
  </sheetData>
  <pageMargins left="0.7" right="0.7" top="0.78740157499999996" bottom="0.78740157499999996" header="0.3" footer="0.3"/>
  <drawing r:id="rId1"/>
  <extLst>
    <ext xmlns:x14="http://schemas.microsoft.com/office/spreadsheetml/2009/9/main" uri="{A8765BA9-456A-4dab-B4F3-ACF838C121DE}">
      <x14:slicerList>
        <x14:slicer r:id="rId2"/>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9A42A-AC1C-45D5-BBC8-AFD36C40C30B}">
  <sheetPr>
    <tabColor rgb="FFC00000"/>
  </sheetPr>
  <dimension ref="A2:B10"/>
  <sheetViews>
    <sheetView showGridLines="0" workbookViewId="0">
      <selection activeCell="B13" sqref="B13"/>
    </sheetView>
  </sheetViews>
  <sheetFormatPr baseColWidth="10" defaultRowHeight="15" x14ac:dyDescent="0.25"/>
  <cols>
    <col min="2" max="2" width="86.85546875" bestFit="1" customWidth="1"/>
  </cols>
  <sheetData>
    <row r="2" spans="1:2" x14ac:dyDescent="0.25">
      <c r="B2" t="s">
        <v>923</v>
      </c>
    </row>
    <row r="3" spans="1:2" x14ac:dyDescent="0.25">
      <c r="B3" t="s">
        <v>924</v>
      </c>
    </row>
    <row r="6" spans="1:2" x14ac:dyDescent="0.25">
      <c r="A6" s="25" t="s">
        <v>918</v>
      </c>
      <c r="B6" s="24" t="s">
        <v>917</v>
      </c>
    </row>
    <row r="7" spans="1:2" x14ac:dyDescent="0.25">
      <c r="A7" s="25"/>
    </row>
    <row r="8" spans="1:2" x14ac:dyDescent="0.25">
      <c r="A8" s="25" t="s">
        <v>919</v>
      </c>
      <c r="B8" s="24" t="s">
        <v>921</v>
      </c>
    </row>
    <row r="9" spans="1:2" x14ac:dyDescent="0.25">
      <c r="A9" s="25"/>
    </row>
    <row r="10" spans="1:2" x14ac:dyDescent="0.25">
      <c r="A10" s="25" t="s">
        <v>920</v>
      </c>
      <c r="B10" s="24" t="s">
        <v>922</v>
      </c>
    </row>
  </sheetData>
  <hyperlinks>
    <hyperlink ref="B6" r:id="rId1" xr:uid="{E6CBC642-77F2-423B-992B-B6F6BFDD0D67}"/>
    <hyperlink ref="B8" r:id="rId2" xr:uid="{E687F906-9582-44B3-8114-28FF3059D71C}"/>
    <hyperlink ref="B10" r:id="rId3" xr:uid="{DEBBCC46-016C-4A23-9D6E-1ED59DF5B937}"/>
  </hyperlink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 t b l _ R e c h n u n g e n < / K e y > < V a l u e   x m l n s : a = " h t t p : / / s c h e m a s . d a t a c o n t r a c t . o r g / 2 0 0 4 / 0 7 / M i c r o s o f t . A n a l y s i s S e r v i c e s . C o m m o n " > < a : H a s F o c u s > t r u e < / a : H a s F o c u s > < a : S i z e A t D p i 9 6 > 1 1 7 < / a : S i z e A t D p i 9 6 > < a : V i s i b l e > t r u e < / a : V i s i b l e > < / V a l u e > < / K e y V a l u e O f s t r i n g S a n d b o x E d i t o r . M e a s u r e G r i d S t a t e S c d E 3 5 R y > < K e y V a l u e O f s t r i n g S a n d b o x E d i t o r . M e a s u r e G r i d S t a t e S c d E 3 5 R y > < K e y > t b l _ V e r t r i e b < / K e y > < V a l u e   x m l n s : a = " h t t p : / / s c h e m a s . d a t a c o n t r a c t . o r g / 2 0 0 4 / 0 7 / M i c r o s o f t . A n a l y s i s S e r v i c e s . C o m m o n " > < a : H a s F o c u s > t r u e < / a : H a s F o c u s > < a : S i z e A t D p i 9 6 > 1 1 4 < / a : S i z e A t D p i 9 6 > < a : V i s i b l e > t r u e < / a : V i s i b l e > < / V a l u e > < / K e y V a l u e O f s t r i n g S a n d b o x E d i t o r . M e a s u r e G r i d S t a t e S c d E 3 5 R y > < K e y V a l u e O f s t r i n g S a n d b o x E d i t o r . M e a s u r e G r i d S t a t e S c d E 3 5 R y > < K e y > t b l _ A r t i k e l < / K e y > < V a l u e   x m l n s : a = " h t t p : / / s c h e m a s . d a t a c o n t r a c t . o r g / 2 0 0 4 / 0 7 / M i c r o s o f t . A n a l y s i s S e r v i c e s . C o m m o n " > < a : H a s F o c u s > t r u e < / a : H a s F o c u s > < a : S i z e A t D p i 9 6 > 1 1 4 < / a : S i z e A t D p i 9 6 > < a : V i s i b l e > t r u e < / a : V i s i b l e > < / V a l u e > < / K e y V a l u e O f s t r i n g S a n d b o x E d i t o r . M e a s u r e G r i d S t a t e S c d E 3 5 R y > < K e y V a l u e O f s t r i n g S a n d b o x E d i t o r . M e a s u r e G r i d S t a t e S c d E 3 5 R y > < K e y > t b l _ K u n d e n < / K e y > < V a l u e   x m l n s : a = " h t t p : / / s c h e m a s . d a t a c o n t r a c t . o r g / 2 0 0 4 / 0 7 / M i c r o s o f t . A n a l y s i s S e r v i c e s . C o m m o n " > < a : H a s F o c u s > t r u e < / a : H a s F o c u s > < a : S i z e A t D p i 9 6 > 1 1 4 < / a : S i z e A t D p i 9 6 > < a : V i s i b l e > t r u e < / a : V i s i b l e > < / V a l u e > < / K e y V a l u e O f s t r i n g S a n d b o x E d i t o r . M e a s u r e G r i d S t a t e S c d E 3 5 R y > < / A r r a y O f K e y V a l u e O f s t r i n g S a n d b o x E d i t o r . M e a s u r e G r i d S t a t e S c d E 3 5 R y > ] ] > < / C u s t o m C o n t e n t > < / G e m i n i > 
</file>

<file path=customXml/item10.xml>��< ? x m l   v e r s i o n = " 1 . 0 "   e n c o d i n g = " U T F - 1 6 " ? > < G e m i n i   x m l n s = " h t t p : / / g e m i n i / p i v o t c u s t o m i z a t i o n / T a b l e X M L _ t b l _ K u n d e n " > < C u s t o m C o n t e n t > < ! [ C D A T A [ < T a b l e W i d g e t G r i d S e r i a l i z a t i o n   x m l n s : x s d = " h t t p : / / w w w . w 3 . o r g / 2 0 0 1 / X M L S c h e m a "   x m l n s : x s i = " h t t p : / / w w w . w 3 . o r g / 2 0 0 1 / X M L S c h e m a - i n s t a n c e " > < C o l u m n S u g g e s t e d T y p e   / > < C o l u m n F o r m a t   / > < C o l u m n A c c u r a c y   / > < C o l u m n C u r r e n c y S y m b o l   / > < C o l u m n P o s i t i v e P a t t e r n   / > < C o l u m n N e g a t i v e P a t t e r n   / > < C o l u m n W i d t h s > < i t e m > < k e y > < s t r i n g > K u n d e n n r < / s t r i n g > < / k e y > < v a l u e > < i n t > 9 8 < / i n t > < / v a l u e > < / i t e m > < i t e m > < k e y > < s t r i n g > N a m e < / s t r i n g > < / k e y > < v a l u e > < i n t > 7 5 < / i n t > < / v a l u e > < / i t e m > < i t e m > < k e y > < s t r i n g > S t r a � e < / s t r i n g > < / k e y > < v a l u e > < i n t > 7 9 < / i n t > < / v a l u e > < / i t e m > < i t e m > < k e y > < s t r i n g > P L Z < / s t r i n g > < / k e y > < v a l u e > < i n t > 6 2 < / i n t > < / v a l u e > < / i t e m > < i t e m > < k e y > < s t r i n g > O r t < / s t r i n g > < / k e y > < v a l u e > < i n t > 5 6 < / i n t > < / v a l u e > < / i t e m > < / C o l u m n W i d t h s > < C o l u m n D i s p l a y I n d e x > < i t e m > < k e y > < s t r i n g > K u n d e n n r < / s t r i n g > < / k e y > < v a l u e > < i n t > 0 < / i n t > < / v a l u e > < / i t e m > < i t e m > < k e y > < s t r i n g > N a m e < / s t r i n g > < / k e y > < v a l u e > < i n t > 1 < / i n t > < / v a l u e > < / i t e m > < i t e m > < k e y > < s t r i n g > S t r a � e < / s t r i n g > < / k e y > < v a l u e > < i n t > 2 < / i n t > < / v a l u e > < / i t e m > < i t e m > < k e y > < s t r i n g > P L Z < / s t r i n g > < / k e y > < v a l u e > < i n t > 3 < / i n t > < / v a l u e > < / i t e m > < i t e m > < k e y > < s t r i n g > O r t < / s t r i n g > < / k e y > < v a l u e > < i n t > 4 < / 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C l i e n t W i n d o w X M L " > < C u s t o m C o n t e n t > < ! [ C D A T A [ t b l _ R e c h n u n g e n ] ] > < / C u s t o m C o n t e n t > < / G e m i n i > 
</file>

<file path=customXml/item12.xml>��< ? x m l   v e r s i o n = " 1 . 0 "   e n c o d i n g = " u t f - 1 6 " ? > < D a t a M a s h u p   x m l n s = " h t t p : / / s c h e m a s . m i c r o s o f t . c o m / D a t a M a s h u p " > A A A A A B Q D A A B Q S w M E F A A C A A g A 8 K K W W D 3 g j Z O k A A A A 9 g A A A B I A H A B D b 2 5 m a W c v U G F j a 2 F n Z S 5 4 b W w g o h g A K K A U A A A A A A A A A A A A A A A A A A A A A A A A A A A A h Y 8 x D o I w G I W v Q r r T l j p g y E 8 Z 1 E 0 S E x P j 2 p Q K D V A M L Z a 7 O X g k r y B G U T f H 9 7 1 v e O 9 + v U E 2 t k 1 w U b 3 V n U l R h C k K l J F d o U 2 Z o s G d w i X K O O y E r E W p g k k 2 N h l t k a L K u X N C i P c e + w X u + p I w S i N y z L d 7 W a l W o I + s / 8 u h N t Y J I x X i c H i N 4 Q x H L M Y s j j E F M k P I t f k K b N r 7 b H 8 g r I b G D b 3 i h Q r X G y B z B P L + w B 9 Q S w M E F A A C A A g A 8 K K W 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C i l l g o i k e 4 D g A A A B E A A A A T A B w A R m 9 y b X V s Y X M v U 2 V j d G l v b j E u b S C i G A A o o B Q A A A A A A A A A A A A A A A A A A A A A A A A A A A A r T k 0 u y c z P U w i G 0 I b W A F B L A Q I t A B Q A A g A I A P C i l l g 9 4 I 2 T p A A A A P Y A A A A S A A A A A A A A A A A A A A A A A A A A A A B D b 2 5 m a W c v U G F j a 2 F n Z S 5 4 b W x Q S w E C L Q A U A A I A C A D w o p Z Y D 8 r p q 6 Q A A A D p A A A A E w A A A A A A A A A A A A A A A A D w A A A A W 0 N v b n R l b n R f V H l w Z X N d L n h t b F B L A Q I t A B Q A A g A I A P C i l l 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k B A A A A A A A A N w 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w v S X R l b X M + P C 9 M b 2 N h b F B h Y 2 t h Z 2 V N Z X R h Z G F 0 Y U Z p b G U + F g A A A F B L B Q Y A A A A A A A A A A A A A A A A A A A A A A A A m A Q A A A Q A A A N C M n d 8 B F d E R j H o A w E / C l + s B A A A A q E m l p Z H m I 0 K n z s h i 7 C 0 2 s A A A A A A C A A A A A A A Q Z g A A A A E A A C A A A A D h 9 C k h 3 9 + s G T Q e c D Y H o I V C n a i C e 2 B u r y C p 3 J i r e 2 t / e g A A A A A O g A A A A A I A A C A A A A B k U j s w h 4 Q V G 6 O u 8 k o t + b C J P n U Q 3 p 7 P n 1 m 3 D d l 0 A s y R n l A A A A C Z O u 9 M W L Z J J X 5 k 6 a n o J n t P f Y A 2 M a M C 3 y S u k c T N Y T h A 6 P v S P f y O y 1 5 r r w T S s b O V T h y m p t s q H Y r A m O 1 t 2 U y 1 y D a c o S 0 A t I l H u s 0 a W / d 4 4 H g q I U A A A A D c 4 o a A A 3 t N N 7 k i 8 F K 9 t z Q t U c u 1 F 9 M K N k T Y J U Y t H y m 2 U m 3 Z r q P q o Z s o z F I W H 1 n Q m b n A G J X 5 g X 4 D T Y P B x 2 C H G f i p < / D a t a M a s h u p > 
</file>

<file path=customXml/item13.xml>��< ? x m l   v e r s i o n = " 1 . 0 "   e n c o d i n g = " U T F - 1 6 " ? > < G e m i n i   x m l n s = " h t t p : / / g e m i n i / p i v o t c u s t o m i z a t i o n / T a b l e X M L _ t b l _ R e c h n u n g e n " > < C u s t o m C o n t e n t > < ! [ C D A T A [ < T a b l e W i d g e t G r i d S e r i a l i z a t i o n   x m l n s : x s d = " h t t p : / / w w w . w 3 . o r g / 2 0 0 1 / X M L S c h e m a "   x m l n s : x s i = " h t t p : / / w w w . w 3 . o r g / 2 0 0 1 / X M L S c h e m a - i n s t a n c e " > < C o l u m n S u g g e s t e d T y p e > < i t e m > < k e y > < s t r i n g > E i n z e l p r e i s < / s t r i n g > < / k e y > < v a l u e > < s t r i n g > E m p t y < / s t r i n g > < / v a l u e > < / i t e m > < / C o l u m n S u g g e s t e d T y p e > < C o l u m n F o r m a t   / > < C o l u m n A c c u r a c y   / > < C o l u m n C u r r e n c y S y m b o l   / > < C o l u m n P o s i t i v e P a t t e r n   / > < C o l u m n N e g a t i v e P a t t e r n   / > < C o l u m n W i d t h s > < i t e m > < k e y > < s t r i n g > R e c h n u n g < / s t r i n g > < / k e y > < v a l u e > < i n t > 2 8 3 < / i n t > < / v a l u e > < / i t e m > < i t e m > < k e y > < s t r i n g > R e D a t u m < / s t r i n g > < / k e y > < v a l u e > < i n t > 1 1 3 < / i n t > < / v a l u e > < / i t e m > < i t e m > < k e y > < s t r i n g > B e l e g a r t < / s t r i n g > < / k e y > < v a l u e > < i n t > 8 9 < / i n t > < / v a l u e > < / i t e m > < i t e m > < k e y > < s t r i n g > K u n d e n n r < / s t r i n g > < / k e y > < v a l u e > < i n t > 9 8 < / i n t > < / v a l u e > < / i t e m > < i t e m > < k e y > < s t r i n g > A r t i k e l < / s t r i n g > < / k e y > < v a l u e > < i n t > 7 5 < / i n t > < / v a l u e > < / i t e m > < i t e m > < k e y > < s t r i n g > M e n g e < / s t r i n g > < / k e y > < v a l u e > < i n t > 1 6 4 < / i n t > < / v a l u e > < / i t e m > < i t e m > < k e y > < s t r i n g > E i n z e l p r e i s < / s t r i n g > < / k e y > < v a l u e > < i n t > 1 7 6 < / i n t > < / v a l u e > < / i t e m > < i t e m > < k e y > < s t r i n g > V I D < / s t r i n g > < / k e y > < v a l u e > < i n t > 1 7 2 < / i n t > < / v a l u e > < / i t e m > < / C o l u m n W i d t h s > < C o l u m n D i s p l a y I n d e x > < i t e m > < k e y > < s t r i n g > R e c h n u n g < / s t r i n g > < / k e y > < v a l u e > < i n t > 0 < / i n t > < / v a l u e > < / i t e m > < i t e m > < k e y > < s t r i n g > R e D a t u m < / s t r i n g > < / k e y > < v a l u e > < i n t > 1 < / i n t > < / v a l u e > < / i t e m > < i t e m > < k e y > < s t r i n g > B e l e g a r t < / s t r i n g > < / k e y > < v a l u e > < i n t > 2 < / i n t > < / v a l u e > < / i t e m > < i t e m > < k e y > < s t r i n g > K u n d e n n r < / s t r i n g > < / k e y > < v a l u e > < i n t > 3 < / i n t > < / v a l u e > < / i t e m > < i t e m > < k e y > < s t r i n g > A r t i k e l < / s t r i n g > < / k e y > < v a l u e > < i n t > 4 < / i n t > < / v a l u e > < / i t e m > < i t e m > < k e y > < s t r i n g > M e n g e < / s t r i n g > < / k e y > < v a l u e > < i n t > 5 < / i n t > < / v a l u e > < / i t e m > < i t e m > < k e y > < s t r i n g > E i n z e l p r e i s < / s t r i n g > < / k e y > < v a l u e > < i n t > 6 < / i n t > < / v a l u e > < / i t e m > < i t e m > < k e y > < s t r i n g > V I D < / s t r i n g > < / k e y > < v a l u e > < i n t > 7 < / i n t > < / v a l u e > < / i t e m > < / C o l u m n D i s p l a y I n d e x > < C o l u m n F r o z e n   / > < C o l u m n C h e c k e d   / > < C o l u m n F i l t e r > < i t e m > < k e y > < s t r i n g > B e l e g a r t < / s t r i n g > < / k e y > < v a l u e > < F i l t e r E x p r e s s i o n   x s i : n i l = " t r u e "   / > < / v a l u e > < / i t e m > < / C o l u m n F i l t e r > < S e l e c t i o n F i l t e r > < i t e m > < k e y > < s t r i n g > B e l e g a r t < / s t r i n g > < / k e y > < v a l u e > < S e l e c t i o n F i l t e r > < S e l e c t i o n T y p e > D e s e l e c t < / S e l e c t i o n T y p e > < I t e m s > < a n y T y p e   x s i : t y p e = " x s d : s t r i n g " > K a u f < / a n y T y p e > < / I t e m s > < / S e l e c t i o n F i l t e r > < / v a l u e > < / i t e m > < / S e l e c t i o n F i l t e r > < F i l t e r P a r a m e t e r s > < i t e m > < k e y > < s t r i n g > B e l e g a r t < / s t r i n g > < / k e y > < v a l u e > < C o m m a n d P a r a m e t e r s   / > < / v a l u e > < / i t e m > < / F i l t e r P a r a m e t e r s > < I s S o r t D e s c e n d i n g > f a l s e < / I s S o r t D e s c e n d i n g > < / T a b l e W i d g e t G r i d S e r i a l i z a t i o n > ] ] > < / C u s t o m C o n t e n t > < / G e m i n i > 
</file>

<file path=customXml/item14.xml><?xml version="1.0" encoding="utf-8"?>
<p:properties xmlns:p="http://schemas.microsoft.com/office/2006/metadata/properties" xmlns:xsi="http://www.w3.org/2001/XMLSchema-instance" xmlns:pc="http://schemas.microsoft.com/office/infopath/2007/PartnerControls">
  <documentManagement>
    <_activity xmlns="130920f7-2301-4c5a-a094-4b385a0c8109" xsi:nil="true"/>
  </documentManagement>
</p:properties>
</file>

<file path=customXml/item15.xml>��< ? x m l   v e r s i o n = " 1 . 0 "   e n c o d i n g = " U T F - 1 6 " ? > < G e m i n i   x m l n s = " h t t p : / / g e m i n i / p i v o t c u s t o m i z a t i o n / 1 d f d a 1 a f - 5 9 2 b - 4 7 5 2 - a 0 4 4 - b b d d 1 a 4 d 4 8 3 1 " > < 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16.xml>��< ? x m l   v e r s i o n = " 1 . 0 "   e n c o d i n g = " U T F - 1 6 " ? > < G e m i n i   x m l n s = " h t t p : / / g e m i n i / p i v o t c u s t o m i z a t i o n / 9 b 5 3 2 7 b f - 7 e d 2 - 4 b 9 3 - 9 d 4 d - 5 9 e e b b 9 1 5 e d e " > < 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17.xml>��< ? x m l   v e r s i o n = " 1 . 0 "   e n c o d i n g = " U T F - 1 6 " ? > < G e m i n i   x m l n s = " h t t p : / / g e m i n i / p i v o t c u s t o m i z a t i o n / 9 f c 1 5 f 1 2 - 7 3 5 4 - 4 d 4 3 - a b 9 d - 3 6 6 2 3 7 e 9 6 9 e e " > < 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18.xml>��< ? x m l   v e r s i o n = " 1 . 0 "   e n c o d i n g = " U T F - 1 6 " ? > < G e m i n i   x m l n s = " h t t p : / / g e m i n i / p i v o t c u s t o m i z a t i o n / b b d 4 9 6 6 8 - 6 6 c 8 - 4 e 7 d - 8 2 3 8 - 9 a 8 1 0 e 8 d 6 3 a 6 " > < 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1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 2 0 2 4 - 0 4 - 2 2 T 2 0 : 5 1 : 1 5 . 2 2 8 5 2 2 5 + 0 2 : 0 0 < / L a s t P r o c e s s e d T i m e > < / D a t a M o d e l i n g S a n d b o x . S e r i a l i z e d S a n d b o x E r r o r C a c h e > ] ] > < / C u s t o m C o n t e n t > < / G e m i n i > 
</file>

<file path=customXml/item2.xml>��< ? x m l   v e r s i o n = " 1 . 0 "   e n c o d i n g = " U T F - 1 6 " ? > < G e m i n i   x m l n s = " h t t p : / / g e m i n i / p i v o t c u s t o m i z a t i o n / P o w e r P i v o t V e r s i o n " > < C u s t o m C o n t e n t > < ! [ C D A T A [ 2 0 1 5 . 1 3 0 . 1 6 0 5 . 1 5 6 7 ] ] > < / C u s t o m C o n t e n t > < / G e m i n i > 
</file>

<file path=customXml/item20.xml>��< ? x m l   v e r s i o n = " 1 . 0 "   e n c o d i n g = " U T F - 1 6 " ? > < G e m i n i   x m l n s = " h t t p : / / g e m i n i / p i v o t c u s t o m i z a t i o n / S a n d b o x N o n E m p t y " > < C u s t o m C o n t e n t > < ! [ C D A T A [ 1 ] ] > < / C u s t o m C o n t e n t > < / G e m i n i > 
</file>

<file path=customXml/item21.xml>��< ? x m l   v e r s i o n = " 1 . 0 "   e n c o d i n g = " U T F - 1 6 " ? > < G e m i n i   x m l n s = " h t t p : / / g e m i n i / p i v o t c u s t o m i z a t i o n / L i n k e d T a b l e U p d a t e M o d e " > < C u s t o m C o n t e n t > < ! [ C D A T A [ T r u e ] ] > < / C u s t o m C o n t e n t > < / G e m i n i > 
</file>

<file path=customXml/item22.xml>��< ? x m l   v e r s i o n = " 1 . 0 "   e n c o d i n g = " U T F - 1 6 " ? > < G e m i n i   x m l n s = " h t t p : / / g e m i n i / p i v o t c u s t o m i z a t i o n / S h o w H i d d e n " > < C u s t o m C o n t e n t > < ! [ C D A T A [ T r u e ] ] > < / C u s t o m C o n t e n t > < / G e m i n i > 
</file>

<file path=customXml/item23.xml>��< ? x m l   v e r s i o n = " 1 . 0 "   e n c o d i n g = " U T F - 1 6 " ? > < G e m i n i   x m l n s = " h t t p : / / g e m i n i / p i v o t c u s t o m i z a t i o n / T a b l e O r d e r " > < C u s t o m C o n t e n t > < ! [ C D A T A [ t b l _ R e c h n u n g e n , t b l _ V e r t r i e b , t b l _ A r t i k e l , t b l _ K u n d e n ] ] > < / C u s t o m C o n t e n t > < / G e m i n i > 
</file>

<file path=customXml/item24.xml>��< ? x m l   v e r s i o n = " 1 . 0 "   e n c o d i n g = " U T F - 1 6 " ? > < G e m i n i   x m l n s = " h t t p : / / g e m i n i / p i v o t c u s t o m i z a t i o n / T a b l e X M L _ t b l _ A r t i k e l " > < C u s t o m C o n t e n t > < ! [ C D A T A [ < T a b l e W i d g e t G r i d S e r i a l i z a t i o n   x m l n s : x s d = " h t t p : / / w w w . w 3 . o r g / 2 0 0 1 / X M L S c h e m a "   x m l n s : x s i = " h t t p : / / w w w . w 3 . o r g / 2 0 0 1 / X M L S c h e m a - i n s t a n c e " > < C o l u m n S u g g e s t e d T y p e   / > < C o l u m n F o r m a t   / > < C o l u m n A c c u r a c y   / > < C o l u m n C u r r e n c y S y m b o l   / > < C o l u m n P o s i t i v e P a t t e r n   / > < C o l u m n N e g a t i v e P a t t e r n   / > < C o l u m n W i d t h s > < i t e m > < k e y > < s t r i n g > A r t i k e l < / s t r i n g > < / k e y > < v a l u e > < i n t > 7 5 < / i n t > < / v a l u e > < / i t e m > < i t e m > < k e y > < s t r i n g > B e z e i c h n u n g < / s t r i n g > < / k e y > < v a l u e > < i n t > 1 2 0 < / i n t > < / v a l u e > < / i t e m > < i t e m > < k e y > < s t r i n g > L i s t e n p r e i s < / s t r i n g > < / k e y > < v a l u e > < i n t > 1 0 6 < / i n t > < / v a l u e > < / i t e m > < / C o l u m n W i d t h s > < C o l u m n D i s p l a y I n d e x > < i t e m > < k e y > < s t r i n g > A r t i k e l < / s t r i n g > < / k e y > < v a l u e > < i n t > 0 < / i n t > < / v a l u e > < / i t e m > < i t e m > < k e y > < s t r i n g > B e z e i c h n u n g < / s t r i n g > < / k e y > < v a l u e > < i n t > 1 < / i n t > < / v a l u e > < / i t e m > < i t e m > < k e y > < s t r i n g > L i s t e n p r e i s < / s t r i n g > < / k e y > < v a l u e > < i n t > 2 < / i n t > < / v a l u e > < / i t e m > < / C o l u m n D i s p l a y I n d e x > < C o l u m n F r o z e n   / > < C o l u m n C h e c k e d   / > < C o l u m n F i l t e r   / > < S e l e c t i o n F i l t e r   / > < F i l t e r P a r a m e t e r s   / > < I s S o r t D e s c e n d i n g > f a l s e < / I s S o r t D e s c e n d i n g > < / T a b l e W i d g e t G r i d S e r i a l i z a t i o n > ] ] > < / C u s t o m C o n t e n t > < / G e m i n i > 
</file>

<file path=customXml/item25.xml>��< ? x m l   v e r s i o n = " 1 . 0 "   e n c o d i n g = " U T F - 1 6 " ? > < G e m i n i   x m l n s = " h t t p : / / g e m i n i / p i v o t c u s t o m i z a t i o n / R e l a t i o n s h i p A u t o D e t e c t i o n E n a b l e d " > < C u s t o m C o n t e n t > < ! [ C D A T A [ T r u e ] ] > < / C u s t o m C o n t e n t > < / G e m i n i > 
</file>

<file path=customXml/item26.xml>��< ? x m l   v e r s i o n = " 1 . 0 "   e n c o d i n g = " U T F - 1 6 " ? > < G e m i n i   x m l n s = " h t t p : / / g e m i n i / p i v o t c u s t o m i z a t i o n / T a b l e X M L _ t b l _ V e r t r i e b " > < C u s t o m C o n t e n t > < ! [ C D A T A [ < T a b l e W i d g e t G r i d S e r i a l i z a t i o n   x m l n s : x s d = " h t t p : / / w w w . w 3 . o r g / 2 0 0 1 / X M L S c h e m a "   x m l n s : x s i = " h t t p : / / w w w . w 3 . o r g / 2 0 0 1 / X M L S c h e m a - i n s t a n c e " > < C o l u m n S u g g e s t e d T y p e   / > < C o l u m n F o r m a t   / > < C o l u m n A c c u r a c y   / > < C o l u m n C u r r e n c y S y m b o l   / > < C o l u m n P o s i t i v e P a t t e r n   / > < C o l u m n N e g a t i v e P a t t e r n   / > < C o l u m n W i d t h s > < i t e m > < k e y > < s t r i n g > V I D < / s t r i n g > < / k e y > < v a l u e > < i n t > 5 8 < / i n t > < / v a l u e > < / i t e m > < i t e m > < k e y > < s t r i n g > V e r k � u f e r < / s t r i n g > < / k e y > < v a l u e > < i n t > 9 8 < / i n t > < / v a l u e > < / i t e m > < i t e m > < k e y > < s t r i n g > R e g i o n < / s t r i n g > < / k e y > < v a l u e > < i n t > 8 2 < / i n t > < / v a l u e > < / i t e m > < / C o l u m n W i d t h s > < C o l u m n D i s p l a y I n d e x > < i t e m > < k e y > < s t r i n g > V I D < / s t r i n g > < / k e y > < v a l u e > < i n t > 0 < / i n t > < / v a l u e > < / i t e m > < i t e m > < k e y > < s t r i n g > V e r k � u f e r < / s t r i n g > < / k e y > < v a l u e > < i n t > 1 < / i n t > < / v a l u e > < / i t e m > < i t e m > < k e y > < s t r i n g > R e g i o n < / s t r i n g > < / k e y > < v a l u e > < i n t > 2 < / i n t > < / v a l u e > < / i t e m > < / C o l u m n D i s p l a y I n d e x > < C o l u m n F r o z e n   / > < C o l u m n C h e c k e d   / > < C o l u m n F i l t e r   / > < S e l e c t i o n F i l t e r   / > < F i l t e r P a r a m e t e r s   / > < I s S o r t D e s c e n d i n g > f a l s e < / I s S o r t D e s c e n d i n g > < / T a b l e W i d g e t G r i d S e r i a l i z a t i o n > ] ] > < / C u s t o m C o n t e n t > < / G e m i n i > 
</file>

<file path=customXml/item27.xml>��< ? x m l   v e r s i o n = " 1 . 0 "   e n c o d i n g = " U T F - 1 6 " ? > < G e m i n i   x m l n s = " h t t p : / / g e m i n i / p i v o t c u s t o m i z a t i o n / F o r m u l a B a r S t a t e " > < C u s t o m C o n t e n t > < ! [ C D A T A [ < S a n d b o x E d i t o r . F o r m u l a B a r S t a t e   x m l n s = " h t t p : / / s c h e m a s . d a t a c o n t r a c t . o r g / 2 0 0 4 / 0 7 / M i c r o s o f t . A n a l y s i s S e r v i c e s . C o m m o n "   x m l n s : i = " h t t p : / / w w w . w 3 . o r g / 2 0 0 1 / X M L S c h e m a - i n s t a n c e " > < H e i g h t > 2 1 < / H e i g h t > < / S a n d b o x E d i t o r . F o r m u l a B a r S t a t e > ] ] > < / C u s t o m C o n t e n t > < / G e m i n i > 
</file>

<file path=customXml/item28.xml><?xml version="1.0" encoding="utf-8"?>
<?mso-contentType ?>
<FormTemplates xmlns="http://schemas.microsoft.com/sharepoint/v3/contenttype/forms">
  <Display>DocumentLibraryForm</Display>
  <Edit>DocumentLibraryForm</Edit>
  <New>DocumentLibraryForm</New>
</FormTemplates>
</file>

<file path=customXml/item29.xml>��< ? x m l   v e r s i o n = " 1 . 0 "   e n c o d i n g = " U T F - 1 6 " ? > < G e m i n i   x m l n s = " h t t p : / / g e m i n i / p i v o t c u s t o m i z a t i o n / I s S a n d b o x E m b e d d e d " > < C u s t o m C o n t e n t > < ! [ C D A T A [ y e s ] ] > < / 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 t b l _ K u n d e n 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 t b l _ K u n d e n 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 C o l u m n s \ K u n d e n n r < / K e y > < / a : K e y > < a : V a l u e   i : t y p e = " T a b l e W i d g e t B a s e V i e w S t a t e " / > < / a : K e y V a l u e O f D i a g r a m O b j e c t K e y a n y T y p e z b w N T n L X > < a : K e y V a l u e O f D i a g r a m O b j e c t K e y a n y T y p e z b w N T n L X > < a : K e y > < K e y > C o l u m n s \ N a m e < / K e y > < / a : K e y > < a : V a l u e   i : t y p e = " T a b l e W i d g e t B a s e V i e w S t a t e " / > < / a : K e y V a l u e O f D i a g r a m O b j e c t K e y a n y T y p e z b w N T n L X > < a : K e y V a l u e O f D i a g r a m O b j e c t K e y a n y T y p e z b w N T n L X > < a : K e y > < K e y > C o l u m n s \ S t r a � e < / K e y > < / a : K e y > < a : V a l u e   i : t y p e = " T a b l e W i d g e t B a s e V i e w S t a t e " / > < / a : K e y V a l u e O f D i a g r a m O b j e c t K e y a n y T y p e z b w N T n L X > < a : K e y V a l u e O f D i a g r a m O b j e c t K e y a n y T y p e z b w N T n L X > < a : K e y > < K e y > C o l u m n s \ P L Z < / K e y > < / a : K e y > < a : V a l u e   i : t y p e = " T a b l e W i d g e t B a s e V i e w S t a t e " / > < / a : K e y V a l u e O f D i a g r a m O b j e c t K e y a n y T y p e z b w N T n L X > < a : K e y V a l u e O f D i a g r a m O b j e c t K e y a n y T y p e z b w N T n L X > < a : K e y > < K e y > C o l u m n s \ O r t 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 t b l _ V e r t r i e b < / 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 t b l _ V e r t r i e b < / 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 C o l u m n s \ V I D < / K e y > < / a : K e y > < a : V a l u e   i : t y p e = " T a b l e W i d g e t B a s e V i e w S t a t e " / > < / a : K e y V a l u e O f D i a g r a m O b j e c t K e y a n y T y p e z b w N T n L X > < a : K e y V a l u e O f D i a g r a m O b j e c t K e y a n y T y p e z b w N T n L X > < a : K e y > < K e y > C o l u m n s \ V e r k � u f e r < / K e y > < / a : K e y > < a : V a l u e   i : t y p e = " T a b l e W i d g e t B a s e V i e w S t a t e " / > < / a : K e y V a l u e O f D i a g r a m O b j e c t K e y a n y T y p e z b w N T n L X > < a : K e y V a l u e O f D i a g r a m O b j e c t K e y a n y T y p e z b w N T n L X > < a : K e y > < K e y > C o l u m n s \ R e g i o n < / 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 t b l _ A r t i k e l < / 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 t b l _ A r t i k e l < / 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 C o l u m n s \ A r t i k e l < / K e y > < / a : K e y > < a : V a l u e   i : t y p e = " T a b l e W i d g e t B a s e V i e w S t a t e " / > < / a : K e y V a l u e O f D i a g r a m O b j e c t K e y a n y T y p e z b w N T n L X > < a : K e y V a l u e O f D i a g r a m O b j e c t K e y a n y T y p e z b w N T n L X > < a : K e y > < K e y > C o l u m n s \ B e z e i c h n u n g < / K e y > < / a : K e y > < a : V a l u e   i : t y p e = " T a b l e W i d g e t B a s e V i e w S t a t e " / > < / a : K e y V a l u e O f D i a g r a m O b j e c t K e y a n y T y p e z b w N T n L X > < a : K e y V a l u e O f D i a g r a m O b j e c t K e y a n y T y p e z b w N T n L X > < a : K e y > < K e y > C o l u m n s \ L i s t e n p r e i s < / 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 t b l _ R e c h n u n g e n 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 t b l _ R e c h n u n g e n 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 C o l u m n s \ R e c h n u n g < / K e y > < / a : K e y > < a : V a l u e   i : t y p e = " T a b l e W i d g e t B a s e V i e w S t a t e " / > < / a : K e y V a l u e O f D i a g r a m O b j e c t K e y a n y T y p e z b w N T n L X > < a : K e y V a l u e O f D i a g r a m O b j e c t K e y a n y T y p e z b w N T n L X > < a : K e y > < K e y > C o l u m n s \ R e D a t u m < / K e y > < / a : K e y > < a : V a l u e   i : t y p e = " T a b l e W i d g e t B a s e V i e w S t a t e " / > < / a : K e y V a l u e O f D i a g r a m O b j e c t K e y a n y T y p e z b w N T n L X > < a : K e y V a l u e O f D i a g r a m O b j e c t K e y a n y T y p e z b w N T n L X > < a : K e y > < K e y > C o l u m n s \ B e l e g a r t < / K e y > < / a : K e y > < a : V a l u e   i : t y p e = " T a b l e W i d g e t B a s e V i e w S t a t e " / > < / a : K e y V a l u e O f D i a g r a m O b j e c t K e y a n y T y p e z b w N T n L X > < a : K e y V a l u e O f D i a g r a m O b j e c t K e y a n y T y p e z b w N T n L X > < a : K e y > < K e y > C o l u m n s \ K u n d e n n r < / K e y > < / a : K e y > < a : V a l u e   i : t y p e = " T a b l e W i d g e t B a s e V i e w S t a t e " / > < / a : K e y V a l u e O f D i a g r a m O b j e c t K e y a n y T y p e z b w N T n L X > < a : K e y V a l u e O f D i a g r a m O b j e c t K e y a n y T y p e z b w N T n L X > < a : K e y > < K e y > C o l u m n s \ A r t i k e l < / K e y > < / a : K e y > < a : V a l u e   i : t y p e = " T a b l e W i d g e t B a s e V i e w S t a t e " / > < / a : K e y V a l u e O f D i a g r a m O b j e c t K e y a n y T y p e z b w N T n L X > < a : K e y V a l u e O f D i a g r a m O b j e c t K e y a n y T y p e z b w N T n L X > < a : K e y > < K e y > C o l u m n s \ M e n g e < / K e y > < / a : K e y > < a : V a l u e   i : t y p e = " T a b l e W i d g e t B a s e V i e w S t a t e " / > < / a : K e y V a l u e O f D i a g r a m O b j e c t K e y a n y T y p e z b w N T n L X > < a : K e y V a l u e O f D i a g r a m O b j e c t K e y a n y T y p e z b w N T n L X > < a : K e y > < K e y > C o l u m n s \ E i n z e l p r e i s < / K e y > < / a : K e y > < a : V a l u e   i : t y p e = " T a b l e W i d g e t B a s e V i e w S t a t e " / > < / a : K e y V a l u e O f D i a g r a m O b j e c t K e y a n y T y p e z b w N T n L X > < a : K e y V a l u e O f D i a g r a m O b j e c t K e y a n y T y p e z b w N T n L X > < a : K e y > < K e y > C o l u m n s \ V I D < / 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 t b l _ K u n d e n 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 t b l _ K u n d e n 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 C o l u m n s \ K u n d e n n r < / K e y > < / D i a g r a m O b j e c t K e y > < D i a g r a m O b j e c t K e y > < K e y > C o l u m n s \ N a m e < / K e y > < / D i a g r a m O b j e c t K e y > < D i a g r a m O b j e c t K e y > < K e y > C o l u m n s \ S t r a � e < / K e y > < / D i a g r a m O b j e c t K e y > < D i a g r a m O b j e c t K e y > < K e y > C o l u m n s \ P L Z < / K e y > < / D i a g r a m O b j e c t K e y > < D i a g r a m O b j e c t K e y > < K e y > C o l u m n s \ O r t 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 C o l u m n s \ K u n d e n n r < / K e y > < / a : K e y > < a : V a l u e   i : t y p e = " M e a s u r e G r i d N o d e V i e w S t a t e " > < L a y e d O u t > t r u e < / L a y e d O u t > < / a : V a l u e > < / a : K e y V a l u e O f D i a g r a m O b j e c t K e y a n y T y p e z b w N T n L X > < a : K e y V a l u e O f D i a g r a m O b j e c t K e y a n y T y p e z b w N T n L X > < a : K e y > < K e y > C o l u m n s \ N a m e < / K e y > < / a : K e y > < a : V a l u e   i : t y p e = " M e a s u r e G r i d N o d e V i e w S t a t e " > < C o l u m n > 1 < / C o l u m n > < L a y e d O u t > t r u e < / L a y e d O u t > < / a : V a l u e > < / a : K e y V a l u e O f D i a g r a m O b j e c t K e y a n y T y p e z b w N T n L X > < a : K e y V a l u e O f D i a g r a m O b j e c t K e y a n y T y p e z b w N T n L X > < a : K e y > < K e y > C o l u m n s \ S t r a � e < / K e y > < / a : K e y > < a : V a l u e   i : t y p e = " M e a s u r e G r i d N o d e V i e w S t a t e " > < C o l u m n > 2 < / C o l u m n > < L a y e d O u t > t r u e < / L a y e d O u t > < / a : V a l u e > < / a : K e y V a l u e O f D i a g r a m O b j e c t K e y a n y T y p e z b w N T n L X > < a : K e y V a l u e O f D i a g r a m O b j e c t K e y a n y T y p e z b w N T n L X > < a : K e y > < K e y > C o l u m n s \ P L Z < / K e y > < / a : K e y > < a : V a l u e   i : t y p e = " M e a s u r e G r i d N o d e V i e w S t a t e " > < C o l u m n > 3 < / C o l u m n > < L a y e d O u t > t r u e < / L a y e d O u t > < / a : V a l u e > < / a : K e y V a l u e O f D i a g r a m O b j e c t K e y a n y T y p e z b w N T n L X > < a : K e y V a l u e O f D i a g r a m O b j e c t K e y a n y T y p e z b w N T n L X > < a : K e y > < K e y > C o l u m n s \ O r t < / K e y > < / a : K e y > < a : V a l u e   i : t y p e = " M e a s u r e G r i d N o d e V i e w S t a t e " > < C o l u m n > 4 < / C o l u m n > < L a y e d O u t > t r u e < / L a y e d O u t > < / a : V a l u e > < / a : K e y V a l u e O f D i a g r a m O b j e c t K e y a n y T y p e z b w N T n L X > < / V i e w S t a t e s > < / D i a g r a m M a n a g e r . S e r i a l i z a b l e D i a g r a m > < D i a g r a m M a n a g e r . S e r i a l i z a b l e D i a g r a m > < A d a p t e r   i : t y p e = " M e a s u r e D i a g r a m S a n d b o x A d a p t e r " > < T a b l e N a m e > t b l _ V e r t r i e b < / 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 t b l _ V e r t r i e b < / 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 C o l u m n s \ V I D < / K e y > < / D i a g r a m O b j e c t K e y > < D i a g r a m O b j e c t K e y > < K e y > C o l u m n s \ V e r k � u f e r < / K e y > < / D i a g r a m O b j e c t K e y > < D i a g r a m O b j e c t K e y > < K e y > C o l u m n s \ R e g i o n < / 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 C o l u m n s \ V I D < / K e y > < / a : K e y > < a : V a l u e   i : t y p e = " M e a s u r e G r i d N o d e V i e w S t a t e " > < L a y e d O u t > t r u e < / L a y e d O u t > < / a : V a l u e > < / a : K e y V a l u e O f D i a g r a m O b j e c t K e y a n y T y p e z b w N T n L X > < a : K e y V a l u e O f D i a g r a m O b j e c t K e y a n y T y p e z b w N T n L X > < a : K e y > < K e y > C o l u m n s \ V e r k � u f e r < / K e y > < / a : K e y > < a : V a l u e   i : t y p e = " M e a s u r e G r i d N o d e V i e w S t a t e " > < C o l u m n > 1 < / C o l u m n > < L a y e d O u t > t r u e < / L a y e d O u t > < / a : V a l u e > < / a : K e y V a l u e O f D i a g r a m O b j e c t K e y a n y T y p e z b w N T n L X > < a : K e y V a l u e O f D i a g r a m O b j e c t K e y a n y T y p e z b w N T n L X > < a : K e y > < K e y > C o l u m n s \ R e g i o n < / K e y > < / a : K e y > < a : V a l u e   i : t y p e = " M e a s u r e G r i d N o d e V i e w S t a t e " > < C o l u m n > 2 < / C o l u m n > < L a y e d O u t > t r u e < / L a y e d O u t > < / a : V a l u e > < / a : K e y V a l u e O f D i a g r a m O b j e c t K e y a n y T y p e z b w N T n L X > < / V i e w S t a t e s > < / D i a g r a m M a n a g e r . S e r i a l i z a b l e D i a g r a m > < D i a g r a m M a n a g e r . S e r i a l i z a b l e D i a g r a m > < A d a p t e r   i : t y p e = " M e a s u r e D i a g r a m S a n d b o x A d a p t e r " > < T a b l e N a m e > t b l _ A r t i k e l < / 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 t b l _ A r t i k e l < / 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 C o l u m n s \ A r t i k e l < / K e y > < / D i a g r a m O b j e c t K e y > < D i a g r a m O b j e c t K e y > < K e y > C o l u m n s \ B e z e i c h n u n g < / K e y > < / D i a g r a m O b j e c t K e y > < D i a g r a m O b j e c t K e y > < K e y > C o l u m n s \ L i s t e n p r e i s < / 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 C o l u m n s \ A r t i k e l < / K e y > < / a : K e y > < a : V a l u e   i : t y p e = " M e a s u r e G r i d N o d e V i e w S t a t e " > < L a y e d O u t > t r u e < / L a y e d O u t > < / a : V a l u e > < / a : K e y V a l u e O f D i a g r a m O b j e c t K e y a n y T y p e z b w N T n L X > < a : K e y V a l u e O f D i a g r a m O b j e c t K e y a n y T y p e z b w N T n L X > < a : K e y > < K e y > C o l u m n s \ B e z e i c h n u n g < / K e y > < / a : K e y > < a : V a l u e   i : t y p e = " M e a s u r e G r i d N o d e V i e w S t a t e " > < C o l u m n > 1 < / C o l u m n > < L a y e d O u t > t r u e < / L a y e d O u t > < / a : V a l u e > < / a : K e y V a l u e O f D i a g r a m O b j e c t K e y a n y T y p e z b w N T n L X > < a : K e y V a l u e O f D i a g r a m O b j e c t K e y a n y T y p e z b w N T n L X > < a : K e y > < K e y > C o l u m n s \ L i s t e n p r e i s < / K e y > < / a : K e y > < a : V a l u e   i : t y p e = " M e a s u r e G r i d N o d e V i e w S t a t e " > < C o l u m n > 2 < / 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 T a g s \ T a b l e s \ & l t ; T a b l e s \ t b l _ R e c h n u n g e n & g t ; < / K e y > < / D i a g r a m O b j e c t K e y > < D i a g r a m O b j e c t K e y > < K e y > D y n a m i c   T a g s \ T a b l e s \ & l t ; T a b l e s \ t b l _ V e r t r i e b & g t ; < / K e y > < / D i a g r a m O b j e c t K e y > < D i a g r a m O b j e c t K e y > < K e y > D y n a m i c   T a g s \ T a b l e s \ & l t ; T a b l e s \ t b l _ A r t i k e l & g t ; < / K e y > < / D i a g r a m O b j e c t K e y > < D i a g r a m O b j e c t K e y > < K e y > D y n a m i c   T a g s \ T a b l e s \ & l t ; T a b l e s \ t b l _ K u n d e n & g t ; < / K e y > < / D i a g r a m O b j e c t K e y > < D i a g r a m O b j e c t K e y > < K e y > T a b l e s \ t b l _ R e c h n u n g e n < / K e y > < / D i a g r a m O b j e c t K e y > < D i a g r a m O b j e c t K e y > < K e y > T a b l e s \ t b l _ R e c h n u n g e n \ C o l u m n s \ R e c h n u n g < / K e y > < / D i a g r a m O b j e c t K e y > < D i a g r a m O b j e c t K e y > < K e y > T a b l e s \ t b l _ R e c h n u n g e n \ C o l u m n s \ R e D a t u m < / K e y > < / D i a g r a m O b j e c t K e y > < D i a g r a m O b j e c t K e y > < K e y > T a b l e s \ t b l _ R e c h n u n g e n \ C o l u m n s \ B e l e g a r t < / K e y > < / D i a g r a m O b j e c t K e y > < D i a g r a m O b j e c t K e y > < K e y > T a b l e s \ t b l _ R e c h n u n g e n \ C o l u m n s \ K u n d e n n r < / K e y > < / D i a g r a m O b j e c t K e y > < D i a g r a m O b j e c t K e y > < K e y > T a b l e s \ t b l _ R e c h n u n g e n \ C o l u m n s \ A r t i k e l < / K e y > < / D i a g r a m O b j e c t K e y > < D i a g r a m O b j e c t K e y > < K e y > T a b l e s \ t b l _ R e c h n u n g e n \ C o l u m n s \ M e n g e < / K e y > < / D i a g r a m O b j e c t K e y > < D i a g r a m O b j e c t K e y > < K e y > T a b l e s \ t b l _ R e c h n u n g e n \ C o l u m n s \ E i n z e l p r e i s < / K e y > < / D i a g r a m O b j e c t K e y > < D i a g r a m O b j e c t K e y > < K e y > T a b l e s \ t b l _ R e c h n u n g e n \ C o l u m n s \ V I D < / K e y > < / D i a g r a m O b j e c t K e y > < D i a g r a m O b j e c t K e y > < K e y > T a b l e s \ t b l _ R e c h n u n g e n \ M e a s u r e s \ U m s a t z < / K e y > < / D i a g r a m O b j e c t K e y > < D i a g r a m O b j e c t K e y > < K e y > T a b l e s \ t b l _ V e r t r i e b < / K e y > < / D i a g r a m O b j e c t K e y > < D i a g r a m O b j e c t K e y > < K e y > T a b l e s \ t b l _ V e r t r i e b \ C o l u m n s \ V I D < / K e y > < / D i a g r a m O b j e c t K e y > < D i a g r a m O b j e c t K e y > < K e y > T a b l e s \ t b l _ V e r t r i e b \ C o l u m n s \ V e r k � u f e r < / K e y > < / D i a g r a m O b j e c t K e y > < D i a g r a m O b j e c t K e y > < K e y > T a b l e s \ t b l _ V e r t r i e b \ C o l u m n s \ R e g i o n < / K e y > < / D i a g r a m O b j e c t K e y > < D i a g r a m O b j e c t K e y > < K e y > T a b l e s \ t b l _ A r t i k e l < / K e y > < / D i a g r a m O b j e c t K e y > < D i a g r a m O b j e c t K e y > < K e y > T a b l e s \ t b l _ A r t i k e l \ C o l u m n s \ A r t i k e l < / K e y > < / D i a g r a m O b j e c t K e y > < D i a g r a m O b j e c t K e y > < K e y > T a b l e s \ t b l _ A r t i k e l \ C o l u m n s \ B e z e i c h n u n g < / K e y > < / D i a g r a m O b j e c t K e y > < D i a g r a m O b j e c t K e y > < K e y > T a b l e s \ t b l _ A r t i k e l \ C o l u m n s \ L i s t e n p r e i s < / K e y > < / D i a g r a m O b j e c t K e y > < D i a g r a m O b j e c t K e y > < K e y > T a b l e s \ t b l _ K u n d e n < / K e y > < / D i a g r a m O b j e c t K e y > < D i a g r a m O b j e c t K e y > < K e y > T a b l e s \ t b l _ K u n d e n \ C o l u m n s \ K u n d e n n r < / K e y > < / D i a g r a m O b j e c t K e y > < D i a g r a m O b j e c t K e y > < K e y > T a b l e s \ t b l _ K u n d e n \ C o l u m n s \ N a m e < / K e y > < / D i a g r a m O b j e c t K e y > < D i a g r a m O b j e c t K e y > < K e y > T a b l e s \ t b l _ K u n d e n \ C o l u m n s \ S t r a � e < / K e y > < / D i a g r a m O b j e c t K e y > < D i a g r a m O b j e c t K e y > < K e y > T a b l e s \ t b l _ K u n d e n \ C o l u m n s \ P L Z < / K e y > < / D i a g r a m O b j e c t K e y > < D i a g r a m O b j e c t K e y > < K e y > T a b l e s \ t b l _ K u n d e n \ C o l u m n s \ O r t < / K e y > < / D i a g r a m O b j e c t K e y > < D i a g r a m O b j e c t K e y > < K e y > R e l a t i o n s h i p s \ & l t ; T a b l e s \ t b l _ R e c h n u n g e n \ C o l u m n s \ V I D & g t ; - & l t ; T a b l e s \ t b l _ V e r t r i e b \ C o l u m n s \ V I D & g t ; < / K e y > < / D i a g r a m O b j e c t K e y > < D i a g r a m O b j e c t K e y > < K e y > R e l a t i o n s h i p s \ & l t ; T a b l e s \ t b l _ R e c h n u n g e n \ C o l u m n s \ V I D & g t ; - & l t ; T a b l e s \ t b l _ V e r t r i e b \ C o l u m n s \ V I D & g t ; \ F K < / K e y > < / D i a g r a m O b j e c t K e y > < D i a g r a m O b j e c t K e y > < K e y > R e l a t i o n s h i p s \ & l t ; T a b l e s \ t b l _ R e c h n u n g e n \ C o l u m n s \ V I D & g t ; - & l t ; T a b l e s \ t b l _ V e r t r i e b \ C o l u m n s \ V I D & g t ; \ P K < / K e y > < / D i a g r a m O b j e c t K e y > < D i a g r a m O b j e c t K e y > < K e y > R e l a t i o n s h i p s \ & l t ; T a b l e s \ t b l _ R e c h n u n g e n \ C o l u m n s \ V I D & g t ; - & l t ; T a b l e s \ t b l _ V e r t r i e b \ C o l u m n s \ V I D & g t ; \ C r o s s F i l t e r < / K e y > < / D i a g r a m O b j e c t K e y > < D i a g r a m O b j e c t K e y > < K e y > R e l a t i o n s h i p s \ & l t ; T a b l e s \ t b l _ R e c h n u n g e n \ C o l u m n s \ A r t i k e l & g t ; - & l t ; T a b l e s \ t b l _ A r t i k e l \ C o l u m n s \ A r t i k e l & g t ; < / K e y > < / D i a g r a m O b j e c t K e y > < D i a g r a m O b j e c t K e y > < K e y > R e l a t i o n s h i p s \ & l t ; T a b l e s \ t b l _ R e c h n u n g e n \ C o l u m n s \ A r t i k e l & g t ; - & l t ; T a b l e s \ t b l _ A r t i k e l \ C o l u m n s \ A r t i k e l & g t ; \ F K < / K e y > < / D i a g r a m O b j e c t K e y > < D i a g r a m O b j e c t K e y > < K e y > R e l a t i o n s h i p s \ & l t ; T a b l e s \ t b l _ R e c h n u n g e n \ C o l u m n s \ A r t i k e l & g t ; - & l t ; T a b l e s \ t b l _ A r t i k e l \ C o l u m n s \ A r t i k e l & g t ; \ P K < / K e y > < / D i a g r a m O b j e c t K e y > < D i a g r a m O b j e c t K e y > < K e y > R e l a t i o n s h i p s \ & l t ; T a b l e s \ t b l _ R e c h n u n g e n \ C o l u m n s \ A r t i k e l & g t ; - & l t ; T a b l e s \ t b l _ A r t i k e l \ C o l u m n s \ A r t i k e l & g t ; \ C r o s s F i l t e r < / K e y > < / D i a g r a m O b j e c t K e y > < D i a g r a m O b j e c t K e y > < K e y > R e l a t i o n s h i p s \ & l t ; T a b l e s \ t b l _ R e c h n u n g e n \ C o l u m n s \ K u n d e n n r & g t ; - & l t ; T a b l e s \ t b l _ K u n d e n \ C o l u m n s \ K u n d e n n r & g t ; < / K e y > < / D i a g r a m O b j e c t K e y > < D i a g r a m O b j e c t K e y > < K e y > R e l a t i o n s h i p s \ & l t ; T a b l e s \ t b l _ R e c h n u n g e n \ C o l u m n s \ K u n d e n n r & g t ; - & l t ; T a b l e s \ t b l _ K u n d e n \ C o l u m n s \ K u n d e n n r & g t ; \ F K < / K e y > < / D i a g r a m O b j e c t K e y > < D i a g r a m O b j e c t K e y > < K e y > R e l a t i o n s h i p s \ & l t ; T a b l e s \ t b l _ R e c h n u n g e n \ C o l u m n s \ K u n d e n n r & g t ; - & l t ; T a b l e s \ t b l _ K u n d e n \ C o l u m n s \ K u n d e n n r & g t ; \ P K < / K e y > < / D i a g r a m O b j e c t K e y > < D i a g r a m O b j e c t K e y > < K e y > R e l a t i o n s h i p s \ & l t ; T a b l e s \ t b l _ R e c h n u n g e n \ C o l u m n s \ K u n d e n n r & g t ; - & l t ; T a b l e s \ t b l _ K u n d e n \ C o l u m n s \ K u n d e n n r & g t ; \ C r o s s F i l t e r < / K e y > < / D i a g r a m O b j e c t K e y > < / A l l K e y s > < S e l e c t e d K e y s > < D i a g r a m O b j e c t K e y > < K e y > T a b l e s \ t b l _ R e c h n u n g e n \ C o l u m n s \ K u n d e n n r < / 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 T a g s \ T a b l e s \ & l t ; T a b l e s \ t b l _ R e c h n u n g e n & g t ; < / K e y > < / a : K e y > < a : V a l u e   i : t y p e = " D i a g r a m D i s p l a y T a g V i e w S t a t e " > < I s N o t F i l t e r e d O u t > t r u e < / I s N o t F i l t e r e d O u t > < / a : V a l u e > < / a : K e y V a l u e O f D i a g r a m O b j e c t K e y a n y T y p e z b w N T n L X > < a : K e y V a l u e O f D i a g r a m O b j e c t K e y a n y T y p e z b w N T n L X > < a : K e y > < K e y > D y n a m i c   T a g s \ T a b l e s \ & l t ; T a b l e s \ t b l _ V e r t r i e b & g t ; < / K e y > < / a : K e y > < a : V a l u e   i : t y p e = " D i a g r a m D i s p l a y T a g V i e w S t a t e " > < I s N o t F i l t e r e d O u t > t r u e < / I s N o t F i l t e r e d O u t > < / a : V a l u e > < / a : K e y V a l u e O f D i a g r a m O b j e c t K e y a n y T y p e z b w N T n L X > < a : K e y V a l u e O f D i a g r a m O b j e c t K e y a n y T y p e z b w N T n L X > < a : K e y > < K e y > D y n a m i c   T a g s \ T a b l e s \ & l t ; T a b l e s \ t b l _ A r t i k e l & g t ; < / K e y > < / a : K e y > < a : V a l u e   i : t y p e = " D i a g r a m D i s p l a y T a g V i e w S t a t e " > < I s N o t F i l t e r e d O u t > t r u e < / I s N o t F i l t e r e d O u t > < / a : V a l u e > < / a : K e y V a l u e O f D i a g r a m O b j e c t K e y a n y T y p e z b w N T n L X > < a : K e y V a l u e O f D i a g r a m O b j e c t K e y a n y T y p e z b w N T n L X > < a : K e y > < K e y > D y n a m i c   T a g s \ T a b l e s \ & l t ; T a b l e s \ t b l _ K u n d e n & g t ; < / K e y > < / a : K e y > < a : V a l u e   i : t y p e = " D i a g r a m D i s p l a y T a g V i e w S t a t e " > < I s N o t F i l t e r e d O u t > t r u e < / I s N o t F i l t e r e d O u t > < / a : V a l u e > < / a : K e y V a l u e O f D i a g r a m O b j e c t K e y a n y T y p e z b w N T n L X > < a : K e y V a l u e O f D i a g r a m O b j e c t K e y a n y T y p e z b w N T n L X > < a : K e y > < K e y > T a b l e s \ t b l _ R e c h n u n g e n < / K e y > < / a : K e y > < a : V a l u e   i : t y p e = " D i a g r a m D i s p l a y N o d e V i e w S t a t e " > < H e i g h t > 2 6 6 . 3 3 3 3 3 3 3 3 3 3 3 3 3 1 < / H e i g h t > < I s E x p a n d e d > t r u e < / I s E x p a n d e d > < L a y e d O u t > t r u e < / L a y e d O u t > < L e f t > 3 3 5 < / L e f t > < T a b I n d e x > 1 < / T a b I n d e x > < T o p > 1 < / T o p > < W i d t h > 2 0 0 < / W i d t h > < / a : V a l u e > < / a : K e y V a l u e O f D i a g r a m O b j e c t K e y a n y T y p e z b w N T n L X > < a : K e y V a l u e O f D i a g r a m O b j e c t K e y a n y T y p e z b w N T n L X > < a : K e y > < K e y > T a b l e s \ t b l _ R e c h n u n g e n \ C o l u m n s \ R e c h n u n g < / K e y > < / a : K e y > < a : V a l u e   i : t y p e = " D i a g r a m D i s p l a y N o d e V i e w S t a t e " > < H e i g h t > 1 5 0 < / H e i g h t > < I s E x p a n d e d > t r u e < / I s E x p a n d e d > < W i d t h > 2 0 0 < / W i d t h > < / a : V a l u e > < / a : K e y V a l u e O f D i a g r a m O b j e c t K e y a n y T y p e z b w N T n L X > < a : K e y V a l u e O f D i a g r a m O b j e c t K e y a n y T y p e z b w N T n L X > < a : K e y > < K e y > T a b l e s \ t b l _ R e c h n u n g e n \ C o l u m n s \ R e D a t u m < / K e y > < / a : K e y > < a : V a l u e   i : t y p e = " D i a g r a m D i s p l a y N o d e V i e w S t a t e " > < H e i g h t > 1 5 0 < / H e i g h t > < I s E x p a n d e d > t r u e < / I s E x p a n d e d > < W i d t h > 2 0 0 < / W i d t h > < / a : V a l u e > < / a : K e y V a l u e O f D i a g r a m O b j e c t K e y a n y T y p e z b w N T n L X > < a : K e y V a l u e O f D i a g r a m O b j e c t K e y a n y T y p e z b w N T n L X > < a : K e y > < K e y > T a b l e s \ t b l _ R e c h n u n g e n \ C o l u m n s \ B e l e g a r t < / K e y > < / a : K e y > < a : V a l u e   i : t y p e = " D i a g r a m D i s p l a y N o d e V i e w S t a t e " > < H e i g h t > 1 5 0 < / H e i g h t > < I s E x p a n d e d > t r u e < / I s E x p a n d e d > < W i d t h > 2 0 0 < / W i d t h > < / a : V a l u e > < / a : K e y V a l u e O f D i a g r a m O b j e c t K e y a n y T y p e z b w N T n L X > < a : K e y V a l u e O f D i a g r a m O b j e c t K e y a n y T y p e z b w N T n L X > < a : K e y > < K e y > T a b l e s \ t b l _ R e c h n u n g e n \ C o l u m n s \ K u n d e n n r < / K e y > < / a : K e y > < a : V a l u e   i : t y p e = " D i a g r a m D i s p l a y N o d e V i e w S t a t e " > < H e i g h t > 1 5 0 < / H e i g h t > < I s E x p a n d e d > t r u e < / I s E x p a n d e d > < I s F o c u s e d > t r u e < / I s F o c u s e d > < W i d t h > 2 0 0 < / W i d t h > < / a : V a l u e > < / a : K e y V a l u e O f D i a g r a m O b j e c t K e y a n y T y p e z b w N T n L X > < a : K e y V a l u e O f D i a g r a m O b j e c t K e y a n y T y p e z b w N T n L X > < a : K e y > < K e y > T a b l e s \ t b l _ R e c h n u n g e n \ C o l u m n s \ A r t i k e l < / K e y > < / a : K e y > < a : V a l u e   i : t y p e = " D i a g r a m D i s p l a y N o d e V i e w S t a t e " > < H e i g h t > 1 5 0 < / H e i g h t > < I s E x p a n d e d > t r u e < / I s E x p a n d e d > < W i d t h > 2 0 0 < / W i d t h > < / a : V a l u e > < / a : K e y V a l u e O f D i a g r a m O b j e c t K e y a n y T y p e z b w N T n L X > < a : K e y V a l u e O f D i a g r a m O b j e c t K e y a n y T y p e z b w N T n L X > < a : K e y > < K e y > T a b l e s \ t b l _ R e c h n u n g e n \ C o l u m n s \ M e n g e < / K e y > < / a : K e y > < a : V a l u e   i : t y p e = " D i a g r a m D i s p l a y N o d e V i e w S t a t e " > < H e i g h t > 1 5 0 < / H e i g h t > < I s E x p a n d e d > t r u e < / I s E x p a n d e d > < W i d t h > 2 0 0 < / W i d t h > < / a : V a l u e > < / a : K e y V a l u e O f D i a g r a m O b j e c t K e y a n y T y p e z b w N T n L X > < a : K e y V a l u e O f D i a g r a m O b j e c t K e y a n y T y p e z b w N T n L X > < a : K e y > < K e y > T a b l e s \ t b l _ R e c h n u n g e n \ C o l u m n s \ E i n z e l p r e i s < / K e y > < / a : K e y > < a : V a l u e   i : t y p e = " D i a g r a m D i s p l a y N o d e V i e w S t a t e " > < H e i g h t > 1 5 0 < / H e i g h t > < I s E x p a n d e d > t r u e < / I s E x p a n d e d > < W i d t h > 2 0 0 < / W i d t h > < / a : V a l u e > < / a : K e y V a l u e O f D i a g r a m O b j e c t K e y a n y T y p e z b w N T n L X > < a : K e y V a l u e O f D i a g r a m O b j e c t K e y a n y T y p e z b w N T n L X > < a : K e y > < K e y > T a b l e s \ t b l _ R e c h n u n g e n \ C o l u m n s \ V I D < / K e y > < / a : K e y > < a : V a l u e   i : t y p e = " D i a g r a m D i s p l a y N o d e V i e w S t a t e " > < H e i g h t > 1 5 0 < / H e i g h t > < I s E x p a n d e d > t r u e < / I s E x p a n d e d > < W i d t h > 2 0 0 < / W i d t h > < / a : V a l u e > < / a : K e y V a l u e O f D i a g r a m O b j e c t K e y a n y T y p e z b w N T n L X > < a : K e y V a l u e O f D i a g r a m O b j e c t K e y a n y T y p e z b w N T n L X > < a : K e y > < K e y > T a b l e s \ t b l _ R e c h n u n g e n \ M e a s u r e s \ U m s a t z < / K e y > < / a : K e y > < a : V a l u e   i : t y p e = " D i a g r a m D i s p l a y N o d e V i e w S t a t e " > < H e i g h t > 1 5 0 < / H e i g h t > < I s E x p a n d e d > t r u e < / I s E x p a n d e d > < W i d t h > 2 0 0 < / W i d t h > < / a : V a l u e > < / a : K e y V a l u e O f D i a g r a m O b j e c t K e y a n y T y p e z b w N T n L X > < a : K e y V a l u e O f D i a g r a m O b j e c t K e y a n y T y p e z b w N T n L X > < a : K e y > < K e y > T a b l e s \ t b l _ V e r t r i e b < / K e y > < / a : K e y > < a : V a l u e   i : t y p e = " D i a g r a m D i s p l a y N o d e V i e w S t a t e " > < H e i g h t > 1 2 1 < / H e i g h t > < I s E x p a n d e d > t r u e < / I s E x p a n d e d > < L a y e d O u t > t r u e < / L a y e d O u t > < L e f t > 6 5 1 . 9 0 3 8 1 0 5 6 7 6 6 5 8 < / L e f t > < T a b I n d e x > 2 < / T a b I n d e x > < T o p > 1 9 < / T o p > < W i d t h > 2 0 0 < / W i d t h > < / a : V a l u e > < / a : K e y V a l u e O f D i a g r a m O b j e c t K e y a n y T y p e z b w N T n L X > < a : K e y V a l u e O f D i a g r a m O b j e c t K e y a n y T y p e z b w N T n L X > < a : K e y > < K e y > T a b l e s \ t b l _ V e r t r i e b \ C o l u m n s \ V I D < / K e y > < / a : K e y > < a : V a l u e   i : t y p e = " D i a g r a m D i s p l a y N o d e V i e w S t a t e " > < H e i g h t > 1 5 0 < / H e i g h t > < I s E x p a n d e d > t r u e < / I s E x p a n d e d > < W i d t h > 2 0 0 < / W i d t h > < / a : V a l u e > < / a : K e y V a l u e O f D i a g r a m O b j e c t K e y a n y T y p e z b w N T n L X > < a : K e y V a l u e O f D i a g r a m O b j e c t K e y a n y T y p e z b w N T n L X > < a : K e y > < K e y > T a b l e s \ t b l _ V e r t r i e b \ C o l u m n s \ V e r k � u f e r < / K e y > < / a : K e y > < a : V a l u e   i : t y p e = " D i a g r a m D i s p l a y N o d e V i e w S t a t e " > < H e i g h t > 1 5 0 < / H e i g h t > < I s E x p a n d e d > t r u e < / I s E x p a n d e d > < W i d t h > 2 0 0 < / W i d t h > < / a : V a l u e > < / a : K e y V a l u e O f D i a g r a m O b j e c t K e y a n y T y p e z b w N T n L X > < a : K e y V a l u e O f D i a g r a m O b j e c t K e y a n y T y p e z b w N T n L X > < a : K e y > < K e y > T a b l e s \ t b l _ V e r t r i e b \ C o l u m n s \ R e g i o n < / K e y > < / a : K e y > < a : V a l u e   i : t y p e = " D i a g r a m D i s p l a y N o d e V i e w S t a t e " > < H e i g h t > 1 5 0 < / H e i g h t > < I s E x p a n d e d > t r u e < / I s E x p a n d e d > < W i d t h > 2 0 0 < / W i d t h > < / a : V a l u e > < / a : K e y V a l u e O f D i a g r a m O b j e c t K e y a n y T y p e z b w N T n L X > < a : K e y V a l u e O f D i a g r a m O b j e c t K e y a n y T y p e z b w N T n L X > < a : K e y > < K e y > T a b l e s \ t b l _ A r t i k e l < / K e y > < / a : K e y > < a : V a l u e   i : t y p e = " D i a g r a m D i s p l a y N o d e V i e w S t a t e " > < H e i g h t > 1 2 8 < / H e i g h t > < I s E x p a n d e d > t r u e < / I s E x p a n d e d > < L a y e d O u t > t r u e < / L a y e d O u t > < L e f t > 6 4 7 . 8 0 7 6 2 1 1 3 5 3 3 1 6 < / L e f t > < T a b I n d e x > 3 < / T a b I n d e x > < T o p > 1 8 2 < / T o p > < W i d t h > 2 0 0 < / W i d t h > < / a : V a l u e > < / a : K e y V a l u e O f D i a g r a m O b j e c t K e y a n y T y p e z b w N T n L X > < a : K e y V a l u e O f D i a g r a m O b j e c t K e y a n y T y p e z b w N T n L X > < a : K e y > < K e y > T a b l e s \ t b l _ A r t i k e l \ C o l u m n s \ A r t i k e l < / K e y > < / a : K e y > < a : V a l u e   i : t y p e = " D i a g r a m D i s p l a y N o d e V i e w S t a t e " > < H e i g h t > 1 5 0 < / H e i g h t > < I s E x p a n d e d > t r u e < / I s E x p a n d e d > < W i d t h > 2 0 0 < / W i d t h > < / a : V a l u e > < / a : K e y V a l u e O f D i a g r a m O b j e c t K e y a n y T y p e z b w N T n L X > < a : K e y V a l u e O f D i a g r a m O b j e c t K e y a n y T y p e z b w N T n L X > < a : K e y > < K e y > T a b l e s \ t b l _ A r t i k e l \ C o l u m n s \ B e z e i c h n u n g < / K e y > < / a : K e y > < a : V a l u e   i : t y p e = " D i a g r a m D i s p l a y N o d e V i e w S t a t e " > < H e i g h t > 1 5 0 < / H e i g h t > < I s E x p a n d e d > t r u e < / I s E x p a n d e d > < W i d t h > 2 0 0 < / W i d t h > < / a : V a l u e > < / a : K e y V a l u e O f D i a g r a m O b j e c t K e y a n y T y p e z b w N T n L X > < a : K e y V a l u e O f D i a g r a m O b j e c t K e y a n y T y p e z b w N T n L X > < a : K e y > < K e y > T a b l e s \ t b l _ A r t i k e l \ C o l u m n s \ L i s t e n p r e i s < / K e y > < / a : K e y > < a : V a l u e   i : t y p e = " D i a g r a m D i s p l a y N o d e V i e w S t a t e " > < H e i g h t > 1 5 0 < / H e i g h t > < I s E x p a n d e d > t r u e < / I s E x p a n d e d > < W i d t h > 2 0 0 < / W i d t h > < / a : V a l u e > < / a : K e y V a l u e O f D i a g r a m O b j e c t K e y a n y T y p e z b w N T n L X > < a : K e y V a l u e O f D i a g r a m O b j e c t K e y a n y T y p e z b w N T n L X > < a : K e y > < K e y > T a b l e s \ t b l _ K u n d e n < / K e y > < / a : K e y > < a : V a l u e   i : t y p e = " D i a g r a m D i s p l a y N o d e V i e w S t a t e " > < H e i g h t > 1 9 7 < / H e i g h t > < I s E x p a n d e d > t r u e < / I s E x p a n d e d > < L a y e d O u t > t r u e < / L a y e d O u t > < L e f t > 1 9 . 7 1 1 4 3 1 7 0 2 9 9 7 2 8 8 < / L e f t > < T o p > 2 2 < / T o p > < W i d t h > 2 0 0 < / W i d t h > < / a : V a l u e > < / a : K e y V a l u e O f D i a g r a m O b j e c t K e y a n y T y p e z b w N T n L X > < a : K e y V a l u e O f D i a g r a m O b j e c t K e y a n y T y p e z b w N T n L X > < a : K e y > < K e y > T a b l e s \ t b l _ K u n d e n \ C o l u m n s \ K u n d e n n r < / K e y > < / a : K e y > < a : V a l u e   i : t y p e = " D i a g r a m D i s p l a y N o d e V i e w S t a t e " > < H e i g h t > 1 5 0 < / H e i g h t > < I s E x p a n d e d > t r u e < / I s E x p a n d e d > < W i d t h > 2 0 0 < / W i d t h > < / a : V a l u e > < / a : K e y V a l u e O f D i a g r a m O b j e c t K e y a n y T y p e z b w N T n L X > < a : K e y V a l u e O f D i a g r a m O b j e c t K e y a n y T y p e z b w N T n L X > < a : K e y > < K e y > T a b l e s \ t b l _ K u n d e n \ C o l u m n s \ N a m e < / K e y > < / a : K e y > < a : V a l u e   i : t y p e = " D i a g r a m D i s p l a y N o d e V i e w S t a t e " > < H e i g h t > 1 5 0 < / H e i g h t > < I s E x p a n d e d > t r u e < / I s E x p a n d e d > < W i d t h > 2 0 0 < / W i d t h > < / a : V a l u e > < / a : K e y V a l u e O f D i a g r a m O b j e c t K e y a n y T y p e z b w N T n L X > < a : K e y V a l u e O f D i a g r a m O b j e c t K e y a n y T y p e z b w N T n L X > < a : K e y > < K e y > T a b l e s \ t b l _ K u n d e n \ C o l u m n s \ S t r a � e < / K e y > < / a : K e y > < a : V a l u e   i : t y p e = " D i a g r a m D i s p l a y N o d e V i e w S t a t e " > < H e i g h t > 1 5 0 < / H e i g h t > < I s E x p a n d e d > t r u e < / I s E x p a n d e d > < W i d t h > 2 0 0 < / W i d t h > < / a : V a l u e > < / a : K e y V a l u e O f D i a g r a m O b j e c t K e y a n y T y p e z b w N T n L X > < a : K e y V a l u e O f D i a g r a m O b j e c t K e y a n y T y p e z b w N T n L X > < a : K e y > < K e y > T a b l e s \ t b l _ K u n d e n \ C o l u m n s \ P L Z < / K e y > < / a : K e y > < a : V a l u e   i : t y p e = " D i a g r a m D i s p l a y N o d e V i e w S t a t e " > < H e i g h t > 1 5 0 < / H e i g h t > < I s E x p a n d e d > t r u e < / I s E x p a n d e d > < W i d t h > 2 0 0 < / W i d t h > < / a : V a l u e > < / a : K e y V a l u e O f D i a g r a m O b j e c t K e y a n y T y p e z b w N T n L X > < a : K e y V a l u e O f D i a g r a m O b j e c t K e y a n y T y p e z b w N T n L X > < a : K e y > < K e y > T a b l e s \ t b l _ K u n d e n \ C o l u m n s \ O r t < / K e y > < / a : K e y > < a : V a l u e   i : t y p e = " D i a g r a m D i s p l a y N o d e V i e w S t a t e " > < H e i g h t > 1 5 0 < / H e i g h t > < I s E x p a n d e d > t r u e < / I s E x p a n d e d > < W i d t h > 2 0 0 < / W i d t h > < / a : V a l u e > < / a : K e y V a l u e O f D i a g r a m O b j e c t K e y a n y T y p e z b w N T n L X > < a : K e y V a l u e O f D i a g r a m O b j e c t K e y a n y T y p e z b w N T n L X > < a : K e y > < K e y > R e l a t i o n s h i p s \ & l t ; T a b l e s \ t b l _ R e c h n u n g e n \ C o l u m n s \ V I D & g t ; - & l t ; T a b l e s \ t b l _ V e r t r i e b \ C o l u m n s \ V I D & g t ; < / K e y > < / a : K e y > < a : V a l u e   i : t y p e = " D i a g r a m D i s p l a y L i n k V i e w S t a t e " > < A u t o m a t i o n P r o p e r t y H e l p e r T e x t > E n d p u n k t   1 :   ( 5 5 1 , 1 2 4 , 1 6 6 6 6 7 ) .   E n d p u n k t   2 :   ( 6 3 5 , 9 0 3 8 1 0 5 6 7 6 6 6 , 7 9 , 5 )   < / A u t o m a t i o n P r o p e r t y H e l p e r T e x t > < L a y e d O u t > t r u e < / L a y e d O u t > < P o i n t s   x m l n s : b = " h t t p : / / s c h e m a s . d a t a c o n t r a c t . o r g / 2 0 0 4 / 0 7 / S y s t e m . W i n d o w s " > < b : P o i n t > < b : _ x > 5 5 1 < / b : _ x > < b : _ y > 1 2 4 . 1 6 6 6 6 7 0 0 0 0 0 0 0 2 < / b : _ y > < / b : P o i n t > < b : P o i n t > < b : _ x > 5 9 1 . 4 5 1 9 0 5 5 0 0 0 0 0 0 7 < / b : _ x > < b : _ y > 1 2 4 . 1 6 6 6 6 7 < / b : _ y > < / b : P o i n t > < b : P o i n t > < b : _ x > 5 9 3 . 4 5 1 9 0 5 5 0 0 0 0 0 0 7 < / b : _ x > < b : _ y > 1 2 2 . 1 6 6 6 6 7 < / b : _ y > < / b : P o i n t > < b : P o i n t > < b : _ x > 5 9 3 . 4 5 1 9 0 5 5 0 0 0 0 0 0 7 < / b : _ x > < b : _ y > 8 1 . 5 < / b : _ y > < / b : P o i n t > < b : P o i n t > < b : _ x > 5 9 5 . 4 5 1 9 0 5 5 0 0 0 0 0 0 7 < / b : _ x > < b : _ y > 7 9 . 5 < / b : _ y > < / b : P o i n t > < b : P o i n t > < b : _ x > 6 3 5 . 9 0 3 8 1 0 5 6 7 6 6 5 6 9 < / b : _ x > < b : _ y > 7 9 . 5 < / b : _ y > < / b : P o i n t > < / P o i n t s > < / a : V a l u e > < / a : K e y V a l u e O f D i a g r a m O b j e c t K e y a n y T y p e z b w N T n L X > < a : K e y V a l u e O f D i a g r a m O b j e c t K e y a n y T y p e z b w N T n L X > < a : K e y > < K e y > R e l a t i o n s h i p s \ & l t ; T a b l e s \ t b l _ R e c h n u n g e n \ C o l u m n s \ V I D & g t ; - & l t ; T a b l e s \ t b l _ V e r t r i e b \ C o l u m n s \ V I D & g t ; \ F K < / K e y > < / a : K e y > < a : V a l u e   i : t y p e = " D i a g r a m D i s p l a y L i n k E n d p o i n t V i e w S t a t e " > < H e i g h t > 1 6 < / H e i g h t > < L a b e l L o c a t i o n   x m l n s : b = " h t t p : / / s c h e m a s . d a t a c o n t r a c t . o r g / 2 0 0 4 / 0 7 / S y s t e m . W i n d o w s " > < b : _ x > 5 3 5 < / b : _ x > < b : _ y > 1 1 6 . 1 6 6 6 6 7 0 0 0 0 0 0 0 2 < / b : _ y > < / L a b e l L o c a t i o n > < L o c a t i o n   x m l n s : b = " h t t p : / / s c h e m a s . d a t a c o n t r a c t . o r g / 2 0 0 4 / 0 7 / S y s t e m . W i n d o w s " > < b : _ x > 5 3 5 < / b : _ x > < b : _ y > 1 2 4 . 1 6 6 6 6 7 0 0 0 0 0 0 0 2 < / b : _ y > < / L o c a t i o n > < S h a p e R o t a t e A n g l e > 3 6 0 < / S h a p e R o t a t e A n g l e > < W i d t h > 1 6 < / W i d t h > < / a : V a l u e > < / a : K e y V a l u e O f D i a g r a m O b j e c t K e y a n y T y p e z b w N T n L X > < a : K e y V a l u e O f D i a g r a m O b j e c t K e y a n y T y p e z b w N T n L X > < a : K e y > < K e y > R e l a t i o n s h i p s \ & l t ; T a b l e s \ t b l _ R e c h n u n g e n \ C o l u m n s \ V I D & g t ; - & l t ; T a b l e s \ t b l _ V e r t r i e b \ C o l u m n s \ V I D & g t ; \ P K < / K e y > < / a : K e y > < a : V a l u e   i : t y p e = " D i a g r a m D i s p l a y L i n k E n d p o i n t V i e w S t a t e " > < H e i g h t > 1 6 < / H e i g h t > < L a b e l L o c a t i o n   x m l n s : b = " h t t p : / / s c h e m a s . d a t a c o n t r a c t . o r g / 2 0 0 4 / 0 7 / S y s t e m . W i n d o w s " > < b : _ x > 6 3 5 . 9 0 3 8 1 0 5 6 7 6 6 5 6 9 < / b : _ x > < b : _ y > 7 1 . 5 < / b : _ y > < / L a b e l L o c a t i o n > < L o c a t i o n   x m l n s : b = " h t t p : / / s c h e m a s . d a t a c o n t r a c t . o r g / 2 0 0 4 / 0 7 / S y s t e m . W i n d o w s " > < b : _ x > 6 5 1 . 9 0 3 8 1 0 5 6 7 6 6 5 6 9 < / b : _ x > < b : _ y > 7 9 . 5 < / b : _ y > < / L o c a t i o n > < S h a p e R o t a t e A n g l e > 1 8 0 < / S h a p e R o t a t e A n g l e > < W i d t h > 1 6 < / W i d t h > < / a : V a l u e > < / a : K e y V a l u e O f D i a g r a m O b j e c t K e y a n y T y p e z b w N T n L X > < a : K e y V a l u e O f D i a g r a m O b j e c t K e y a n y T y p e z b w N T n L X > < a : K e y > < K e y > R e l a t i o n s h i p s \ & l t ; T a b l e s \ t b l _ R e c h n u n g e n \ C o l u m n s \ V I D & g t ; - & l t ; T a b l e s \ t b l _ V e r t r i e b \ C o l u m n s \ V I D & g t ; \ C r o s s F i l t e r < / K e y > < / a : K e y > < a : V a l u e   i : t y p e = " D i a g r a m D i s p l a y L i n k C r o s s F i l t e r V i e w S t a t e " > < P o i n t s   x m l n s : b = " h t t p : / / s c h e m a s . d a t a c o n t r a c t . o r g / 2 0 0 4 / 0 7 / S y s t e m . W i n d o w s " > < b : P o i n t > < b : _ x > 5 5 1 < / b : _ x > < b : _ y > 1 2 4 . 1 6 6 6 6 7 0 0 0 0 0 0 0 2 < / b : _ y > < / b : P o i n t > < b : P o i n t > < b : _ x > 5 9 1 . 4 5 1 9 0 5 5 0 0 0 0 0 0 7 < / b : _ x > < b : _ y > 1 2 4 . 1 6 6 6 6 7 < / b : _ y > < / b : P o i n t > < b : P o i n t > < b : _ x > 5 9 3 . 4 5 1 9 0 5 5 0 0 0 0 0 0 7 < / b : _ x > < b : _ y > 1 2 2 . 1 6 6 6 6 7 < / b : _ y > < / b : P o i n t > < b : P o i n t > < b : _ x > 5 9 3 . 4 5 1 9 0 5 5 0 0 0 0 0 0 7 < / b : _ x > < b : _ y > 8 1 . 5 < / b : _ y > < / b : P o i n t > < b : P o i n t > < b : _ x > 5 9 5 . 4 5 1 9 0 5 5 0 0 0 0 0 0 7 < / b : _ x > < b : _ y > 7 9 . 5 < / b : _ y > < / b : P o i n t > < b : P o i n t > < b : _ x > 6 3 5 . 9 0 3 8 1 0 5 6 7 6 6 5 6 9 < / b : _ x > < b : _ y > 7 9 . 5 < / b : _ y > < / b : P o i n t > < / P o i n t s > < / a : V a l u e > < / a : K e y V a l u e O f D i a g r a m O b j e c t K e y a n y T y p e z b w N T n L X > < a : K e y V a l u e O f D i a g r a m O b j e c t K e y a n y T y p e z b w N T n L X > < a : K e y > < K e y > R e l a t i o n s h i p s \ & l t ; T a b l e s \ t b l _ R e c h n u n g e n \ C o l u m n s \ A r t i k e l & g t ; - & l t ; T a b l e s \ t b l _ A r t i k e l \ C o l u m n s \ A r t i k e l & g t ; < / K e y > < / a : K e y > < a : V a l u e   i : t y p e = " D i a g r a m D i s p l a y L i n k V i e w S t a t e " > < A u t o m a t i o n P r o p e r t y H e l p e r T e x t > E n d p u n k t   1 :   ( 5 5 1 , 1 4 4 , 1 6 6 6 6 7 ) .   E n d p u n k t   2 :   ( 6 3 1 , 8 0 7 6 2 1 1 3 5 3 3 2 , 2 4 6 )   < / A u t o m a t i o n P r o p e r t y H e l p e r T e x t > < L a y e d O u t > t r u e < / L a y e d O u t > < P o i n t s   x m l n s : b = " h t t p : / / s c h e m a s . d a t a c o n t r a c t . o r g / 2 0 0 4 / 0 7 / S y s t e m . W i n d o w s " > < b : P o i n t > < b : _ x > 5 5 1 < / b : _ x > < b : _ y > 1 4 4 . 1 6 6 6 6 7 < / b : _ y > < / b : P o i n t > < b : P o i n t > < b : _ x > 5 8 9 . 4 0 3 8 1 0 5 < / b : _ x > < b : _ y > 1 4 4 . 1 6 6 6 6 7 < / b : _ y > < / b : P o i n t > < b : P o i n t > < b : _ x > 5 9 1 . 4 0 3 8 1 0 5 < / b : _ x > < b : _ y > 1 4 6 . 1 6 6 6 6 7 < / b : _ y > < / b : P o i n t > < b : P o i n t > < b : _ x > 5 9 1 . 4 0 3 8 1 0 5 < / b : _ x > < b : _ y > 2 4 4 < / b : _ y > < / b : P o i n t > < b : P o i n t > < b : _ x > 5 9 3 . 4 0 3 8 1 0 5 < / b : _ x > < b : _ y > 2 4 6 < / b : _ y > < / b : P o i n t > < b : P o i n t > < b : _ x > 6 3 1 . 8 0 7 6 2 1 1 3 5 3 3 1 6 < / b : _ x > < b : _ y > 2 4 6 < / b : _ y > < / b : P o i n t > < / P o i n t s > < / a : V a l u e > < / a : K e y V a l u e O f D i a g r a m O b j e c t K e y a n y T y p e z b w N T n L X > < a : K e y V a l u e O f D i a g r a m O b j e c t K e y a n y T y p e z b w N T n L X > < a : K e y > < K e y > R e l a t i o n s h i p s \ & l t ; T a b l e s \ t b l _ R e c h n u n g e n \ C o l u m n s \ A r t i k e l & g t ; - & l t ; T a b l e s \ t b l _ A r t i k e l \ C o l u m n s \ A r t i k e l & g t ; \ F K < / K e y > < / a : K e y > < a : V a l u e   i : t y p e = " D i a g r a m D i s p l a y L i n k E n d p o i n t V i e w S t a t e " > < H e i g h t > 1 6 < / H e i g h t > < L a b e l L o c a t i o n   x m l n s : b = " h t t p : / / s c h e m a s . d a t a c o n t r a c t . o r g / 2 0 0 4 / 0 7 / S y s t e m . W i n d o w s " > < b : _ x > 5 3 5 < / b : _ x > < b : _ y > 1 3 6 . 1 6 6 6 6 7 < / b : _ y > < / L a b e l L o c a t i o n > < L o c a t i o n   x m l n s : b = " h t t p : / / s c h e m a s . d a t a c o n t r a c t . o r g / 2 0 0 4 / 0 7 / S y s t e m . W i n d o w s " > < b : _ x > 5 3 5 < / b : _ x > < b : _ y > 1 4 4 . 1 6 6 6 6 7 < / b : _ y > < / L o c a t i o n > < S h a p e R o t a t e A n g l e > 3 6 0 < / S h a p e R o t a t e A n g l e > < W i d t h > 1 6 < / W i d t h > < / a : V a l u e > < / a : K e y V a l u e O f D i a g r a m O b j e c t K e y a n y T y p e z b w N T n L X > < a : K e y V a l u e O f D i a g r a m O b j e c t K e y a n y T y p e z b w N T n L X > < a : K e y > < K e y > R e l a t i o n s h i p s \ & l t ; T a b l e s \ t b l _ R e c h n u n g e n \ C o l u m n s \ A r t i k e l & g t ; - & l t ; T a b l e s \ t b l _ A r t i k e l \ C o l u m n s \ A r t i k e l & g t ; \ P K < / K e y > < / a : K e y > < a : V a l u e   i : t y p e = " D i a g r a m D i s p l a y L i n k E n d p o i n t V i e w S t a t e " > < H e i g h t > 1 6 < / H e i g h t > < L a b e l L o c a t i o n   x m l n s : b = " h t t p : / / s c h e m a s . d a t a c o n t r a c t . o r g / 2 0 0 4 / 0 7 / S y s t e m . W i n d o w s " > < b : _ x > 6 3 1 . 8 0 7 6 2 1 1 3 5 3 3 1 6 < / b : _ x > < b : _ y > 2 3 8 < / b : _ y > < / L a b e l L o c a t i o n > < L o c a t i o n   x m l n s : b = " h t t p : / / s c h e m a s . d a t a c o n t r a c t . o r g / 2 0 0 4 / 0 7 / S y s t e m . W i n d o w s " > < b : _ x > 6 4 7 . 8 0 7 6 2 1 1 3 5 3 3 1 6 < / b : _ x > < b : _ y > 2 4 6 < / b : _ y > < / L o c a t i o n > < S h a p e R o t a t e A n g l e > 1 8 0 < / S h a p e R o t a t e A n g l e > < W i d t h > 1 6 < / W i d t h > < / a : V a l u e > < / a : K e y V a l u e O f D i a g r a m O b j e c t K e y a n y T y p e z b w N T n L X > < a : K e y V a l u e O f D i a g r a m O b j e c t K e y a n y T y p e z b w N T n L X > < a : K e y > < K e y > R e l a t i o n s h i p s \ & l t ; T a b l e s \ t b l _ R e c h n u n g e n \ C o l u m n s \ A r t i k e l & g t ; - & l t ; T a b l e s \ t b l _ A r t i k e l \ C o l u m n s \ A r t i k e l & g t ; \ C r o s s F i l t e r < / K e y > < / a : K e y > < a : V a l u e   i : t y p e = " D i a g r a m D i s p l a y L i n k C r o s s F i l t e r V i e w S t a t e " > < P o i n t s   x m l n s : b = " h t t p : / / s c h e m a s . d a t a c o n t r a c t . o r g / 2 0 0 4 / 0 7 / S y s t e m . W i n d o w s " > < b : P o i n t > < b : _ x > 5 5 1 < / b : _ x > < b : _ y > 1 4 4 . 1 6 6 6 6 7 < / b : _ y > < / b : P o i n t > < b : P o i n t > < b : _ x > 5 8 9 . 4 0 3 8 1 0 5 < / b : _ x > < b : _ y > 1 4 4 . 1 6 6 6 6 7 < / b : _ y > < / b : P o i n t > < b : P o i n t > < b : _ x > 5 9 1 . 4 0 3 8 1 0 5 < / b : _ x > < b : _ y > 1 4 6 . 1 6 6 6 6 7 < / b : _ y > < / b : P o i n t > < b : P o i n t > < b : _ x > 5 9 1 . 4 0 3 8 1 0 5 < / b : _ x > < b : _ y > 2 4 4 < / b : _ y > < / b : P o i n t > < b : P o i n t > < b : _ x > 5 9 3 . 4 0 3 8 1 0 5 < / b : _ x > < b : _ y > 2 4 6 < / b : _ y > < / b : P o i n t > < b : P o i n t > < b : _ x > 6 3 1 . 8 0 7 6 2 1 1 3 5 3 3 1 6 < / b : _ x > < b : _ y > 2 4 6 < / b : _ y > < / b : P o i n t > < / P o i n t s > < / a : V a l u e > < / a : K e y V a l u e O f D i a g r a m O b j e c t K e y a n y T y p e z b w N T n L X > < a : K e y V a l u e O f D i a g r a m O b j e c t K e y a n y T y p e z b w N T n L X > < a : K e y > < K e y > R e l a t i o n s h i p s \ & l t ; T a b l e s \ t b l _ R e c h n u n g e n \ C o l u m n s \ K u n d e n n r & g t ; - & l t ; T a b l e s \ t b l _ K u n d e n \ C o l u m n s \ K u n d e n n r & g t ; < / K e y > < / a : K e y > < a : V a l u e   i : t y p e = " D i a g r a m D i s p l a y L i n k V i e w S t a t e " > < A u t o m a t i o n P r o p e r t y H e l p e r T e x t > E n d p u n k t   1 :   ( 3 1 9 , 1 3 4 , 1 6 6 6 6 7 ) .   E n d p u n k t   2 :   ( 2 3 5 , 7 1 1 4 3 1 7 0 2 9 9 7 , 1 2 0 , 5 )   < / A u t o m a t i o n P r o p e r t y H e l p e r T e x t > < L a y e d O u t > t r u e < / L a y e d O u t > < P o i n t s   x m l n s : b = " h t t p : / / s c h e m a s . d a t a c o n t r a c t . o r g / 2 0 0 4 / 0 7 / S y s t e m . W i n d o w s " > < b : P o i n t > < b : _ x > 3 1 9 < / b : _ x > < b : _ y > 1 3 4 . 1 6 6 6 6 7 < / b : _ y > < / b : P o i n t > < b : P o i n t > < b : _ x > 2 7 9 . 3 5 5 7 1 6 0 0 0 0 0 0 0 3 < / b : _ x > < b : _ y > 1 3 4 . 1 6 6 6 6 7 < / b : _ y > < / b : P o i n t > < b : P o i n t > < b : _ x > 2 7 7 . 3 5 5 7 1 6 0 0 0 0 0 0 0 3 < / b : _ x > < b : _ y > 1 3 2 . 1 6 6 6 6 7 < / b : _ y > < / b : P o i n t > < b : P o i n t > < b : _ x > 2 7 7 . 3 5 5 7 1 6 0 0 0 0 0 0 0 3 < / b : _ x > < b : _ y > 1 2 2 . 5 < / b : _ y > < / b : P o i n t > < b : P o i n t > < b : _ x > 2 7 5 . 3 5 5 7 1 6 0 0 0 0 0 0 0 3 < / b : _ x > < b : _ y > 1 2 0 . 5 < / b : _ y > < / b : P o i n t > < b : P o i n t > < b : _ x > 2 3 5 . 7 1 1 4 3 1 7 0 2 9 9 7 2 6 < / b : _ x > < b : _ y > 1 2 0 . 5 < / b : _ y > < / b : P o i n t > < / P o i n t s > < / a : V a l u e > < / a : K e y V a l u e O f D i a g r a m O b j e c t K e y a n y T y p e z b w N T n L X > < a : K e y V a l u e O f D i a g r a m O b j e c t K e y a n y T y p e z b w N T n L X > < a : K e y > < K e y > R e l a t i o n s h i p s \ & l t ; T a b l e s \ t b l _ R e c h n u n g e n \ C o l u m n s \ K u n d e n n r & g t ; - & l t ; T a b l e s \ t b l _ K u n d e n \ C o l u m n s \ K u n d e n n r & g t ; \ F K < / K e y > < / a : K e y > < a : V a l u e   i : t y p e = " D i a g r a m D i s p l a y L i n k E n d p o i n t V i e w S t a t e " > < H e i g h t > 1 6 < / H e i g h t > < L a b e l L o c a t i o n   x m l n s : b = " h t t p : / / s c h e m a s . d a t a c o n t r a c t . o r g / 2 0 0 4 / 0 7 / S y s t e m . W i n d o w s " > < b : _ x > 3 1 9 < / b : _ x > < b : _ y > 1 2 6 . 1 6 6 6 6 6 9 9 9 9 9 9 9 9 < / b : _ y > < / L a b e l L o c a t i o n > < L o c a t i o n   x m l n s : b = " h t t p : / / s c h e m a s . d a t a c o n t r a c t . o r g / 2 0 0 4 / 0 7 / S y s t e m . W i n d o w s " > < b : _ x > 3 3 5 < / b : _ x > < b : _ y > 1 3 4 . 1 6 6 6 6 7 < / b : _ y > < / L o c a t i o n > < S h a p e R o t a t e A n g l e > 1 8 0 < / S h a p e R o t a t e A n g l e > < W i d t h > 1 6 < / W i d t h > < / a : V a l u e > < / a : K e y V a l u e O f D i a g r a m O b j e c t K e y a n y T y p e z b w N T n L X > < a : K e y V a l u e O f D i a g r a m O b j e c t K e y a n y T y p e z b w N T n L X > < a : K e y > < K e y > R e l a t i o n s h i p s \ & l t ; T a b l e s \ t b l _ R e c h n u n g e n \ C o l u m n s \ K u n d e n n r & g t ; - & l t ; T a b l e s \ t b l _ K u n d e n \ C o l u m n s \ K u n d e n n r & g t ; \ P K < / K e y > < / a : K e y > < a : V a l u e   i : t y p e = " D i a g r a m D i s p l a y L i n k E n d p o i n t V i e w S t a t e " > < H e i g h t > 1 6 < / H e i g h t > < L a b e l L o c a t i o n   x m l n s : b = " h t t p : / / s c h e m a s . d a t a c o n t r a c t . o r g / 2 0 0 4 / 0 7 / S y s t e m . W i n d o w s " > < b : _ x > 2 1 9 . 7 1 1 4 3 1 7 0 2 9 9 7 2 6 < / b : _ x > < b : _ y > 1 1 2 . 5 < / b : _ y > < / L a b e l L o c a t i o n > < L o c a t i o n   x m l n s : b = " h t t p : / / s c h e m a s . d a t a c o n t r a c t . o r g / 2 0 0 4 / 0 7 / S y s t e m . W i n d o w s " > < b : _ x > 2 1 9 . 7 1 1 4 3 1 7 0 2 9 9 7 2 6 < / b : _ x > < b : _ y > 1 2 0 . 5 < / b : _ y > < / L o c a t i o n > < S h a p e R o t a t e A n g l e > 3 6 0 < / S h a p e R o t a t e A n g l e > < W i d t h > 1 6 < / W i d t h > < / a : V a l u e > < / a : K e y V a l u e O f D i a g r a m O b j e c t K e y a n y T y p e z b w N T n L X > < a : K e y V a l u e O f D i a g r a m O b j e c t K e y a n y T y p e z b w N T n L X > < a : K e y > < K e y > R e l a t i o n s h i p s \ & l t ; T a b l e s \ t b l _ R e c h n u n g e n \ C o l u m n s \ K u n d e n n r & g t ; - & l t ; T a b l e s \ t b l _ K u n d e n \ C o l u m n s \ K u n d e n n r & g t ; \ C r o s s F i l t e r < / K e y > < / a : K e y > < a : V a l u e   i : t y p e = " D i a g r a m D i s p l a y L i n k C r o s s F i l t e r V i e w S t a t e " > < P o i n t s   x m l n s : b = " h t t p : / / s c h e m a s . d a t a c o n t r a c t . o r g / 2 0 0 4 / 0 7 / S y s t e m . W i n d o w s " > < b : P o i n t > < b : _ x > 3 1 9 < / b : _ x > < b : _ y > 1 3 4 . 1 6 6 6 6 7 < / b : _ y > < / b : P o i n t > < b : P o i n t > < b : _ x > 2 7 9 . 3 5 5 7 1 6 0 0 0 0 0 0 0 3 < / b : _ x > < b : _ y > 1 3 4 . 1 6 6 6 6 7 < / b : _ y > < / b : P o i n t > < b : P o i n t > < b : _ x > 2 7 7 . 3 5 5 7 1 6 0 0 0 0 0 0 0 3 < / b : _ x > < b : _ y > 1 3 2 . 1 6 6 6 6 7 < / b : _ y > < / b : P o i n t > < b : P o i n t > < b : _ x > 2 7 7 . 3 5 5 7 1 6 0 0 0 0 0 0 0 3 < / b : _ x > < b : _ y > 1 2 2 . 5 < / b : _ y > < / b : P o i n t > < b : P o i n t > < b : _ x > 2 7 5 . 3 5 5 7 1 6 0 0 0 0 0 0 0 3 < / b : _ x > < b : _ y > 1 2 0 . 5 < / b : _ y > < / b : P o i n t > < b : P o i n t > < b : _ x > 2 3 5 . 7 1 1 4 3 1 7 0 2 9 9 7 2 6 < / b : _ x > < b : _ y > 1 2 0 . 5 < / b : _ y > < / b : P o i n t > < / P o i n t s > < / a : V a l u e > < / a : K e y V a l u e O f D i a g r a m O b j e c t K e y a n y T y p e z b w N T n L X > < / V i e w S t a t e s > < / D i a g r a m M a n a g e r . S e r i a l i z a b l e D i a g r a m > < D i a g r a m M a n a g e r . S e r i a l i z a b l e D i a g r a m > < A d a p t e r   i : t y p e = " M e a s u r e D i a g r a m S a n d b o x A d a p t e r " > < T a b l e N a m e > t b l _ R e c h n u n g e n 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 t b l _ R e c h n u n g e n 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 M e a s u r e s \ U m s a t z < / K e y > < / D i a g r a m O b j e c t K e y > < D i a g r a m O b j e c t K e y > < K e y > M e a s u r e s \ U m s a t z \ T a g I n f o \ F o r m e l < / K e y > < / D i a g r a m O b j e c t K e y > < D i a g r a m O b j e c t K e y > < K e y > M e a s u r e s \ U m s a t z \ T a g I n f o \ W e r t < / K e y > < / D i a g r a m O b j e c t K e y > < D i a g r a m O b j e c t K e y > < K e y > C o l u m n s \ R e c h n u n g < / K e y > < / D i a g r a m O b j e c t K e y > < D i a g r a m O b j e c t K e y > < K e y > C o l u m n s \ R e D a t u m < / K e y > < / D i a g r a m O b j e c t K e y > < D i a g r a m O b j e c t K e y > < K e y > C o l u m n s \ B e l e g a r t < / K e y > < / D i a g r a m O b j e c t K e y > < D i a g r a m O b j e c t K e y > < K e y > C o l u m n s \ K u n d e n n r < / K e y > < / D i a g r a m O b j e c t K e y > < D i a g r a m O b j e c t K e y > < K e y > C o l u m n s \ A r t i k e l < / K e y > < / D i a g r a m O b j e c t K e y > < D i a g r a m O b j e c t K e y > < K e y > C o l u m n s \ M e n g e < / K e y > < / D i a g r a m O b j e c t K e y > < D i a g r a m O b j e c t K e y > < K e y > C o l u m n s \ E i n z e l p r e i s < / K e y > < / D i a g r a m O b j e c t K e y > < D i a g r a m O b j e c t K e y > < K e y > C o l u m n s \ V I D < / 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 M e a s u r e s \ U m s a t z < / K e y > < / a : K e y > < a : V a l u e   i : t y p e = " M e a s u r e G r i d N o d e V i e w S t a t e " > < L a y e d O u t > t r u e < / L a y e d O u t > < R o w > 1 < / R o w > < / a : V a l u e > < / a : K e y V a l u e O f D i a g r a m O b j e c t K e y a n y T y p e z b w N T n L X > < a : K e y V a l u e O f D i a g r a m O b j e c t K e y a n y T y p e z b w N T n L X > < a : K e y > < K e y > M e a s u r e s \ U m s a t z \ T a g I n f o \ F o r m e l < / K e y > < / a : K e y > < a : V a l u e   i : t y p e = " M e a s u r e G r i d V i e w S t a t e I D i a g r a m T a g A d d i t i o n a l I n f o " / > < / a : K e y V a l u e O f D i a g r a m O b j e c t K e y a n y T y p e z b w N T n L X > < a : K e y V a l u e O f D i a g r a m O b j e c t K e y a n y T y p e z b w N T n L X > < a : K e y > < K e y > M e a s u r e s \ U m s a t z \ T a g I n f o \ W e r t < / K e y > < / a : K e y > < a : V a l u e   i : t y p e = " M e a s u r e G r i d V i e w S t a t e I D i a g r a m T a g A d d i t i o n a l I n f o " / > < / a : K e y V a l u e O f D i a g r a m O b j e c t K e y a n y T y p e z b w N T n L X > < a : K e y V a l u e O f D i a g r a m O b j e c t K e y a n y T y p e z b w N T n L X > < a : K e y > < K e y > C o l u m n s \ R e c h n u n g < / K e y > < / a : K e y > < a : V a l u e   i : t y p e = " M e a s u r e G r i d N o d e V i e w S t a t e " > < L a y e d O u t > t r u e < / L a y e d O u t > < / a : V a l u e > < / a : K e y V a l u e O f D i a g r a m O b j e c t K e y a n y T y p e z b w N T n L X > < a : K e y V a l u e O f D i a g r a m O b j e c t K e y a n y T y p e z b w N T n L X > < a : K e y > < K e y > C o l u m n s \ R e D a t u m < / K e y > < / a : K e y > < a : V a l u e   i : t y p e = " M e a s u r e G r i d N o d e V i e w S t a t e " > < C o l u m n > 1 < / C o l u m n > < L a y e d O u t > t r u e < / L a y e d O u t > < / a : V a l u e > < / a : K e y V a l u e O f D i a g r a m O b j e c t K e y a n y T y p e z b w N T n L X > < a : K e y V a l u e O f D i a g r a m O b j e c t K e y a n y T y p e z b w N T n L X > < a : K e y > < K e y > C o l u m n s \ B e l e g a r t < / K e y > < / a : K e y > < a : V a l u e   i : t y p e = " M e a s u r e G r i d N o d e V i e w S t a t e " > < C o l u m n > 2 < / C o l u m n > < L a y e d O u t > t r u e < / L a y e d O u t > < / a : V a l u e > < / a : K e y V a l u e O f D i a g r a m O b j e c t K e y a n y T y p e z b w N T n L X > < a : K e y V a l u e O f D i a g r a m O b j e c t K e y a n y T y p e z b w N T n L X > < a : K e y > < K e y > C o l u m n s \ K u n d e n n r < / K e y > < / a : K e y > < a : V a l u e   i : t y p e = " M e a s u r e G r i d N o d e V i e w S t a t e " > < C o l u m n > 3 < / C o l u m n > < L a y e d O u t > t r u e < / L a y e d O u t > < / a : V a l u e > < / a : K e y V a l u e O f D i a g r a m O b j e c t K e y a n y T y p e z b w N T n L X > < a : K e y V a l u e O f D i a g r a m O b j e c t K e y a n y T y p e z b w N T n L X > < a : K e y > < K e y > C o l u m n s \ A r t i k e l < / K e y > < / a : K e y > < a : V a l u e   i : t y p e = " M e a s u r e G r i d N o d e V i e w S t a t e " > < C o l u m n > 4 < / C o l u m n > < L a y e d O u t > t r u e < / L a y e d O u t > < / a : V a l u e > < / a : K e y V a l u e O f D i a g r a m O b j e c t K e y a n y T y p e z b w N T n L X > < a : K e y V a l u e O f D i a g r a m O b j e c t K e y a n y T y p e z b w N T n L X > < a : K e y > < K e y > C o l u m n s \ M e n g e < / K e y > < / a : K e y > < a : V a l u e   i : t y p e = " M e a s u r e G r i d N o d e V i e w S t a t e " > < C o l u m n > 5 < / C o l u m n > < L a y e d O u t > t r u e < / L a y e d O u t > < / a : V a l u e > < / a : K e y V a l u e O f D i a g r a m O b j e c t K e y a n y T y p e z b w N T n L X > < a : K e y V a l u e O f D i a g r a m O b j e c t K e y a n y T y p e z b w N T n L X > < a : K e y > < K e y > C o l u m n s \ E i n z e l p r e i s < / K e y > < / a : K e y > < a : V a l u e   i : t y p e = " M e a s u r e G r i d N o d e V i e w S t a t e " > < C o l u m n > 6 < / C o l u m n > < L a y e d O u t > t r u e < / L a y e d O u t > < / a : V a l u e > < / a : K e y V a l u e O f D i a g r a m O b j e c t K e y a n y T y p e z b w N T n L X > < a : K e y V a l u e O f D i a g r a m O b j e c t K e y a n y T y p e z b w N T n L X > < a : K e y > < K e y > C o l u m n s \ V I D < / K e y > < / a : K e y > < a : V a l u e   i : t y p e = " M e a s u r e G r i d N o d e V i e w S t a t e " > < C o l u m n > 7 < / C o l u m n > < L a y e d O u t > t r u e < / L a y e d O u t > < / a : V a l u e > < / a : K e y V a l u e O f D i a g r a m O b j e c t K e y a n y T y p e z b w N T n L X > < / V i e w S t a t e s > < / D i a g r a m M a n a g e r . S e r i a l i z a b l e D i a g r a m > < / A r r a y O f D i a g r a m M a n a g e r . S e r i a l i z a b l e D i a g r a m > ] ] > < / C u s t o m C o n t e n t > < / G e m i n i > 
</file>

<file path=customXml/item5.xml>��< ? x m l   v e r s i o n = " 1 . 0 "   e n c o d i n g = " U T F - 1 6 " ? > < G e m i n i   x m l n s = " h t t p : / / g e m i n i / p i v o t c u s t o m i z a t i o n / a 0 7 7 9 d 4 9 - f b e 7 - 4 0 7 7 - 9 5 a 7 - 8 7 0 2 3 0 d c 8 c 7 5 " > < 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6.xml>��< ? x m l   v e r s i o n = " 1 . 0 "   e n c o d i n g = " U T F - 1 6 " ? > < G e m i n i   x m l n s = " h t t p : / / g e m i n i / p i v o t c u s t o m i z a t i o n / S h o w I m p l i c i t M e a s u r e s " > < C u s t o m C o n t e n t > < ! [ C D A T A [ F a l s e ] ] > < / C u s t o m C o n t e n t > < / G e m i n i > 
</file>

<file path=customXml/item7.xml>��< ? x m l   v e r s i o n = " 1 . 0 "   e n c o d i n g = " U T F - 1 6 " ? > < G e m i n i   x m l n s = " h t t p : / / g e m i n i / p i v o t c u s t o m i z a t i o n / f 8 7 4 e f b 9 - 1 7 2 f - 4 2 0 4 - 9 2 4 c - 7 3 7 0 a a d f 5 e 2 7 " > < C u s t o m C o n t e n t > < ! [ C D A T A [ < ? x m l   v e r s i o n = " 1 . 0 "   e n c o d i n g = " u t f - 1 6 " ? > < S e t t i n g s > < C a l c u l a t e d F i e l d s > < i t e m > < M e a s u r e N a m e > U m s a t z < / M e a s u r e N a m e > < D i s p l a y N a m e > U m s a t z < / D i s p l a y N a m e > < V i s i b l e > F a l s e < / V i s i b l e > < / i t e m > < / C a l c u l a t e d F i e l d s > < S A H o s t H a s h > 0 < / S A H o s t H a s h > < G e m i n i F i e l d L i s t V i s i b l e > T r u e < / G e m i n i F i e l d L i s t V i s i b l e > < / S e t t i n g s > ] ] > < / C u s t o m C o n t e n t > < / G e m i n i > 
</file>

<file path=customXml/item8.xml>��< ? x m l   v e r s i o n = " 1 . 0 "   e n c o d i n g = " U T F - 1 6 " ? > < G e m i n i   x m l n s = " h t t p : / / g e m i n i / p i v o t c u s t o m i z a t i o n / M a n u a l C a l c M o d e " > < C u s t o m C o n t e n t > < ! [ C D A T A [ F a l s e ] ] > < / C u s t o m C o n t e n t > < / G e m i n i > 
</file>

<file path=customXml/item9.xml><?xml version="1.0" encoding="utf-8"?>
<ct:contentTypeSchema xmlns:ct="http://schemas.microsoft.com/office/2006/metadata/contentType" xmlns:ma="http://schemas.microsoft.com/office/2006/metadata/properties/metaAttributes" ct:_="" ma:_="" ma:contentTypeName="Dokument" ma:contentTypeID="0x01010087746762DAB4B0429A76CAEEBF701C7C" ma:contentTypeVersion="18" ma:contentTypeDescription="Ein neues Dokument erstellen." ma:contentTypeScope="" ma:versionID="be73ce5afd094588cf6a61646854b0cc">
  <xsd:schema xmlns:xsd="http://www.w3.org/2001/XMLSchema" xmlns:xs="http://www.w3.org/2001/XMLSchema" xmlns:p="http://schemas.microsoft.com/office/2006/metadata/properties" xmlns:ns3="130920f7-2301-4c5a-a094-4b385a0c8109" xmlns:ns4="512723af-0103-49db-8bf8-dce36932da53" targetNamespace="http://schemas.microsoft.com/office/2006/metadata/properties" ma:root="true" ma:fieldsID="7c9f5edd82b2888660603c8a1f09f63a" ns3:_="" ns4:_="">
    <xsd:import namespace="130920f7-2301-4c5a-a094-4b385a0c8109"/>
    <xsd:import namespace="512723af-0103-49db-8bf8-dce36932da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0920f7-2301-4c5a-a094-4b385a0c810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2723af-0103-49db-8bf8-dce36932da53"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SharingHintHash" ma:index="16"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FA31A8-1085-4940-9C0E-CDF474D5B411}">
  <ds:schemaRefs/>
</ds:datastoreItem>
</file>

<file path=customXml/itemProps10.xml><?xml version="1.0" encoding="utf-8"?>
<ds:datastoreItem xmlns:ds="http://schemas.openxmlformats.org/officeDocument/2006/customXml" ds:itemID="{8026AFC3-EC4C-4F13-88B9-E4563D013C97}">
  <ds:schemaRefs/>
</ds:datastoreItem>
</file>

<file path=customXml/itemProps11.xml><?xml version="1.0" encoding="utf-8"?>
<ds:datastoreItem xmlns:ds="http://schemas.openxmlformats.org/officeDocument/2006/customXml" ds:itemID="{BA56BCEA-06BC-4097-B4EF-E9E995EFD879}">
  <ds:schemaRefs/>
</ds:datastoreItem>
</file>

<file path=customXml/itemProps12.xml><?xml version="1.0" encoding="utf-8"?>
<ds:datastoreItem xmlns:ds="http://schemas.openxmlformats.org/officeDocument/2006/customXml" ds:itemID="{8A6DF491-6840-4C01-98FA-A61A504CBDCD}">
  <ds:schemaRefs>
    <ds:schemaRef ds:uri="http://schemas.microsoft.com/DataMashup"/>
  </ds:schemaRefs>
</ds:datastoreItem>
</file>

<file path=customXml/itemProps13.xml><?xml version="1.0" encoding="utf-8"?>
<ds:datastoreItem xmlns:ds="http://schemas.openxmlformats.org/officeDocument/2006/customXml" ds:itemID="{D9DFF352-3614-4BD4-AD46-584E7A012E32}">
  <ds:schemaRefs/>
</ds:datastoreItem>
</file>

<file path=customXml/itemProps14.xml><?xml version="1.0" encoding="utf-8"?>
<ds:datastoreItem xmlns:ds="http://schemas.openxmlformats.org/officeDocument/2006/customXml" ds:itemID="{91FBB4B9-9418-4EAF-A6AB-294634B042D6}">
  <ds:schemaRefs>
    <ds:schemaRef ds:uri="http://schemas.microsoft.com/office/2006/documentManagement/typ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512723af-0103-49db-8bf8-dce36932da53"/>
    <ds:schemaRef ds:uri="130920f7-2301-4c5a-a094-4b385a0c8109"/>
    <ds:schemaRef ds:uri="http://www.w3.org/XML/1998/namespace"/>
  </ds:schemaRefs>
</ds:datastoreItem>
</file>

<file path=customXml/itemProps15.xml><?xml version="1.0" encoding="utf-8"?>
<ds:datastoreItem xmlns:ds="http://schemas.openxmlformats.org/officeDocument/2006/customXml" ds:itemID="{3BBCCFF6-FD6A-45D2-9B02-A6296E3D3CD8}">
  <ds:schemaRefs/>
</ds:datastoreItem>
</file>

<file path=customXml/itemProps16.xml><?xml version="1.0" encoding="utf-8"?>
<ds:datastoreItem xmlns:ds="http://schemas.openxmlformats.org/officeDocument/2006/customXml" ds:itemID="{BCE06AF5-46DF-4476-9D7F-08C4DBB4F84E}">
  <ds:schemaRefs/>
</ds:datastoreItem>
</file>

<file path=customXml/itemProps17.xml><?xml version="1.0" encoding="utf-8"?>
<ds:datastoreItem xmlns:ds="http://schemas.openxmlformats.org/officeDocument/2006/customXml" ds:itemID="{8513623F-AC49-47C5-BB87-2839E289D566}">
  <ds:schemaRefs/>
</ds:datastoreItem>
</file>

<file path=customXml/itemProps18.xml><?xml version="1.0" encoding="utf-8"?>
<ds:datastoreItem xmlns:ds="http://schemas.openxmlformats.org/officeDocument/2006/customXml" ds:itemID="{863232D4-004A-4268-9B72-793D63A5F0D1}">
  <ds:schemaRefs/>
</ds:datastoreItem>
</file>

<file path=customXml/itemProps19.xml><?xml version="1.0" encoding="utf-8"?>
<ds:datastoreItem xmlns:ds="http://schemas.openxmlformats.org/officeDocument/2006/customXml" ds:itemID="{FEB26B3A-76C3-4F84-8773-A56FDC583573}">
  <ds:schemaRefs/>
</ds:datastoreItem>
</file>

<file path=customXml/itemProps2.xml><?xml version="1.0" encoding="utf-8"?>
<ds:datastoreItem xmlns:ds="http://schemas.openxmlformats.org/officeDocument/2006/customXml" ds:itemID="{75D02ECF-2886-4A2F-9E4F-C832DDD291F6}">
  <ds:schemaRefs/>
</ds:datastoreItem>
</file>

<file path=customXml/itemProps20.xml><?xml version="1.0" encoding="utf-8"?>
<ds:datastoreItem xmlns:ds="http://schemas.openxmlformats.org/officeDocument/2006/customXml" ds:itemID="{E66CEEBE-DF86-4792-8798-2D806C952F7A}">
  <ds:schemaRefs/>
</ds:datastoreItem>
</file>

<file path=customXml/itemProps21.xml><?xml version="1.0" encoding="utf-8"?>
<ds:datastoreItem xmlns:ds="http://schemas.openxmlformats.org/officeDocument/2006/customXml" ds:itemID="{6AF2233A-B4C9-43B8-99A6-C8225BC07A0D}">
  <ds:schemaRefs/>
</ds:datastoreItem>
</file>

<file path=customXml/itemProps22.xml><?xml version="1.0" encoding="utf-8"?>
<ds:datastoreItem xmlns:ds="http://schemas.openxmlformats.org/officeDocument/2006/customXml" ds:itemID="{2EABB42F-2F74-4D48-B26F-42292F5D8CCB}">
  <ds:schemaRefs/>
</ds:datastoreItem>
</file>

<file path=customXml/itemProps23.xml><?xml version="1.0" encoding="utf-8"?>
<ds:datastoreItem xmlns:ds="http://schemas.openxmlformats.org/officeDocument/2006/customXml" ds:itemID="{F2B7DD75-6EDE-45E1-87EE-565BBE84028E}">
  <ds:schemaRefs/>
</ds:datastoreItem>
</file>

<file path=customXml/itemProps24.xml><?xml version="1.0" encoding="utf-8"?>
<ds:datastoreItem xmlns:ds="http://schemas.openxmlformats.org/officeDocument/2006/customXml" ds:itemID="{D581143E-1BC6-40F5-B6D2-8E685FA61560}">
  <ds:schemaRefs/>
</ds:datastoreItem>
</file>

<file path=customXml/itemProps25.xml><?xml version="1.0" encoding="utf-8"?>
<ds:datastoreItem xmlns:ds="http://schemas.openxmlformats.org/officeDocument/2006/customXml" ds:itemID="{8796D83E-D30E-4461-B490-9CEC719D0FDB}">
  <ds:schemaRefs/>
</ds:datastoreItem>
</file>

<file path=customXml/itemProps26.xml><?xml version="1.0" encoding="utf-8"?>
<ds:datastoreItem xmlns:ds="http://schemas.openxmlformats.org/officeDocument/2006/customXml" ds:itemID="{670A846D-7FD9-45E5-B91E-0E353C4C505A}">
  <ds:schemaRefs/>
</ds:datastoreItem>
</file>

<file path=customXml/itemProps27.xml><?xml version="1.0" encoding="utf-8"?>
<ds:datastoreItem xmlns:ds="http://schemas.openxmlformats.org/officeDocument/2006/customXml" ds:itemID="{F5750E9C-9882-44D2-998D-B74AA6A47F14}">
  <ds:schemaRefs/>
</ds:datastoreItem>
</file>

<file path=customXml/itemProps28.xml><?xml version="1.0" encoding="utf-8"?>
<ds:datastoreItem xmlns:ds="http://schemas.openxmlformats.org/officeDocument/2006/customXml" ds:itemID="{BE02056A-68FE-47D1-B75A-7ECDC91B5978}">
  <ds:schemaRefs>
    <ds:schemaRef ds:uri="http://schemas.microsoft.com/sharepoint/v3/contenttype/forms"/>
  </ds:schemaRefs>
</ds:datastoreItem>
</file>

<file path=customXml/itemProps29.xml><?xml version="1.0" encoding="utf-8"?>
<ds:datastoreItem xmlns:ds="http://schemas.openxmlformats.org/officeDocument/2006/customXml" ds:itemID="{080822D3-A9FE-4D4E-8212-9494E260F2AE}">
  <ds:schemaRefs/>
</ds:datastoreItem>
</file>

<file path=customXml/itemProps3.xml><?xml version="1.0" encoding="utf-8"?>
<ds:datastoreItem xmlns:ds="http://schemas.openxmlformats.org/officeDocument/2006/customXml" ds:itemID="{13C56FBF-2208-47A2-9113-37F9D45888C9}">
  <ds:schemaRefs/>
</ds:datastoreItem>
</file>

<file path=customXml/itemProps4.xml><?xml version="1.0" encoding="utf-8"?>
<ds:datastoreItem xmlns:ds="http://schemas.openxmlformats.org/officeDocument/2006/customXml" ds:itemID="{226897F5-8F20-48E2-9082-E6E57118C6E9}">
  <ds:schemaRefs/>
</ds:datastoreItem>
</file>

<file path=customXml/itemProps5.xml><?xml version="1.0" encoding="utf-8"?>
<ds:datastoreItem xmlns:ds="http://schemas.openxmlformats.org/officeDocument/2006/customXml" ds:itemID="{F57A03CD-8F39-4B65-A733-7A5A2A6E3D15}">
  <ds:schemaRefs/>
</ds:datastoreItem>
</file>

<file path=customXml/itemProps6.xml><?xml version="1.0" encoding="utf-8"?>
<ds:datastoreItem xmlns:ds="http://schemas.openxmlformats.org/officeDocument/2006/customXml" ds:itemID="{2B0FE37B-EC4A-4069-AB3F-39845B34E8D4}">
  <ds:schemaRefs/>
</ds:datastoreItem>
</file>

<file path=customXml/itemProps7.xml><?xml version="1.0" encoding="utf-8"?>
<ds:datastoreItem xmlns:ds="http://schemas.openxmlformats.org/officeDocument/2006/customXml" ds:itemID="{8F3AAEEE-02DE-4E59-B6F8-476E240D286E}">
  <ds:schemaRefs/>
</ds:datastoreItem>
</file>

<file path=customXml/itemProps8.xml><?xml version="1.0" encoding="utf-8"?>
<ds:datastoreItem xmlns:ds="http://schemas.openxmlformats.org/officeDocument/2006/customXml" ds:itemID="{6F2B3C30-1ED3-4FEF-8B40-7D6763FD4763}">
  <ds:schemaRefs/>
</ds:datastoreItem>
</file>

<file path=customXml/itemProps9.xml><?xml version="1.0" encoding="utf-8"?>
<ds:datastoreItem xmlns:ds="http://schemas.openxmlformats.org/officeDocument/2006/customXml" ds:itemID="{28A933C0-9D8A-4805-823F-13F807E9A9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0920f7-2301-4c5a-a094-4b385a0c8109"/>
    <ds:schemaRef ds:uri="512723af-0103-49db-8bf8-dce36932d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Daten</vt:lpstr>
      <vt:lpstr>CUBE_1</vt:lpstr>
      <vt:lpstr>CUBE_2</vt:lpstr>
      <vt:lpstr>CUBE_3</vt:lpstr>
      <vt:lpstr>CUBE_4</vt:lpstr>
      <vt:lpstr>Nachlese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Weiß</dc:creator>
  <cp:lastModifiedBy>Martin Weiß</cp:lastModifiedBy>
  <dcterms:created xsi:type="dcterms:W3CDTF">2017-12-18T07:31:50Z</dcterms:created>
  <dcterms:modified xsi:type="dcterms:W3CDTF">2024-04-23T12:59:25Z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0x01010087746762DAB4B0429A76CAEEBF701C7C</vt:lpwstr>
  </property>
</Properties>
</file>