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lent Days\Excel Tage 2019\2 Vortrag Kalender\Demo-Dateien\"/>
    </mc:Choice>
  </mc:AlternateContent>
  <xr:revisionPtr revIDLastSave="0" documentId="13_ncr:1_{82A58ABF-4AAA-4D38-8CB3-E990E0E6C199}" xr6:coauthVersionLast="41" xr6:coauthVersionMax="41" xr10:uidLastSave="{00000000-0000-0000-0000-000000000000}"/>
  <bookViews>
    <workbookView xWindow="1935" yWindow="480" windowWidth="24225" windowHeight="14205" xr2:uid="{00000000-000D-0000-FFFF-FFFF00000000}"/>
  </bookViews>
  <sheets>
    <sheet name="Feiertag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7" i="2" l="1"/>
  <c r="A18" i="2"/>
  <c r="A16" i="2"/>
  <c r="A15" i="2"/>
  <c r="A14" i="2"/>
  <c r="A9" i="2"/>
  <c r="A5" i="2"/>
  <c r="A4" i="2"/>
  <c r="A7" i="2" l="1"/>
  <c r="A8" i="2" l="1"/>
  <c r="A6" i="2"/>
  <c r="A11" i="2"/>
  <c r="A12" i="2"/>
  <c r="A10" i="2"/>
  <c r="A13" i="2"/>
</calcChain>
</file>

<file path=xl/sharedStrings.xml><?xml version="1.0" encoding="utf-8"?>
<sst xmlns="http://schemas.openxmlformats.org/spreadsheetml/2006/main" count="50" uniqueCount="50">
  <si>
    <t>Karfreitag</t>
  </si>
  <si>
    <t>Ostermontag</t>
  </si>
  <si>
    <t>Christi Himmelfahrt</t>
  </si>
  <si>
    <t>Pfingstmontag</t>
  </si>
  <si>
    <t>Fronleichnam</t>
  </si>
  <si>
    <t>15.08.</t>
  </si>
  <si>
    <t>01.01.</t>
  </si>
  <si>
    <t>06.01.</t>
  </si>
  <si>
    <t>03.10.</t>
  </si>
  <si>
    <t>01.11.</t>
  </si>
  <si>
    <t>25.12.</t>
  </si>
  <si>
    <t>26.12.</t>
  </si>
  <si>
    <t>01.05.</t>
  </si>
  <si>
    <t>Feiertag</t>
  </si>
  <si>
    <t>Ostersonntag</t>
  </si>
  <si>
    <t>Datum</t>
  </si>
  <si>
    <t>Neujahrstag</t>
  </si>
  <si>
    <t>Hl. Drei Könige</t>
  </si>
  <si>
    <t>Mariä Himmelfahrt</t>
  </si>
  <si>
    <t>Tag der dt. Einheit</t>
  </si>
  <si>
    <t>Allerheiligen</t>
  </si>
  <si>
    <t>2. Weihnachtstag</t>
  </si>
  <si>
    <t>Maifeiertag</t>
  </si>
  <si>
    <t>Pfingstsonntag</t>
  </si>
  <si>
    <t>Rechenregel</t>
  </si>
  <si>
    <t>Ostersonntag minus 2</t>
  </si>
  <si>
    <t>Ostersonntag plus 1</t>
  </si>
  <si>
    <t>Ostersonntag + 39</t>
  </si>
  <si>
    <t>Ostersonntag + 49</t>
  </si>
  <si>
    <t>Ostersonntag + 50</t>
  </si>
  <si>
    <t>Ostersonntag + 60</t>
  </si>
  <si>
    <t>1. Weihnachtstag</t>
  </si>
  <si>
    <t>Jahr</t>
  </si>
  <si>
    <t>=DM((TAG(MINUTE(B1/38)/2+55)&amp;".4."&amp;B1)/7;)*7-6</t>
  </si>
  <si>
    <t>Gauß'sche Osterformel</t>
  </si>
  <si>
    <t>Formel</t>
  </si>
  <si>
    <t>=DATUM(B1;1;1)</t>
  </si>
  <si>
    <t>=DATUM(B1;1;6)</t>
  </si>
  <si>
    <t>=$A$7-2</t>
  </si>
  <si>
    <t>=$A$7+1</t>
  </si>
  <si>
    <t>=DATUM(B1;5;1)</t>
  </si>
  <si>
    <t>=$A$7+39</t>
  </si>
  <si>
    <t>=$A$7+49</t>
  </si>
  <si>
    <t>=$A$7+50</t>
  </si>
  <si>
    <t>=$A$7+60</t>
  </si>
  <si>
    <t>=DATUM(B1;8;15)</t>
  </si>
  <si>
    <t>=DATUM(B1;10;3)</t>
  </si>
  <si>
    <t>=DATUM(B1;11;1)</t>
  </si>
  <si>
    <t>=DATUM(B1;12;25)</t>
  </si>
  <si>
    <t>=DATUM(B1;12;26)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</si>
</sst>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ddd\ dd/mm/yyyy"/>
  </numFmts>
  <fonts count="5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 applyFill="1" applyAlignment="1">
      <alignment horizontal="center"/>
    </xf>
    <xf numFmtId="0" fontId="0" fillId="0" borderId="1" xfId="0" applyFont="1" applyFill="1" applyBorder="1"/>
    <xf numFmtId="0" fontId="2" fillId="0" borderId="1" xfId="0" applyFont="1" applyFill="1" applyBorder="1"/>
    <xf numFmtId="16" fontId="0" fillId="0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3" fillId="3" borderId="2" xfId="0" applyFont="1" applyFill="1" applyBorder="1" applyAlignment="1" applyProtection="1">
      <alignment horizontal="center"/>
      <protection locked="0"/>
    </xf>
    <xf numFmtId="49" fontId="0" fillId="0" borderId="1" xfId="0" applyNumberFormat="1" applyFont="1" applyFill="1" applyBorder="1"/>
    <xf numFmtId="49" fontId="0" fillId="0" borderId="0" xfId="0" applyNumberFormat="1" applyFill="1"/>
    <xf numFmtId="0" fontId="2" fillId="0" borderId="0" xfId="0" applyFont="1" applyFill="1" applyBorder="1"/>
    <xf numFmtId="49" fontId="2" fillId="0" borderId="1" xfId="0" applyNumberFormat="1" applyFont="1" applyFill="1" applyBorder="1"/>
    <xf numFmtId="166" fontId="0" fillId="0" borderId="1" xfId="0" applyNumberFormat="1" applyFont="1" applyFill="1" applyBorder="1" applyAlignment="1">
      <alignment horizontal="right" indent="1"/>
    </xf>
    <xf numFmtId="166" fontId="2" fillId="0" borderId="1" xfId="0" applyNumberFormat="1" applyFont="1" applyFill="1" applyBorder="1" applyAlignment="1">
      <alignment horizontal="right" indent="1"/>
    </xf>
    <xf numFmtId="0" fontId="0" fillId="0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I79"/>
  <sheetViews>
    <sheetView tabSelected="1" workbookViewId="0">
      <selection activeCell="A7" sqref="A7"/>
    </sheetView>
  </sheetViews>
  <sheetFormatPr baseColWidth="10" defaultColWidth="11" defaultRowHeight="15" zeroHeight="1" x14ac:dyDescent="0.25"/>
  <cols>
    <col min="1" max="1" width="14.85546875" customWidth="1"/>
    <col min="2" max="2" width="18.5703125" customWidth="1"/>
    <col min="3" max="3" width="21.5703125" bestFit="1" customWidth="1"/>
    <col min="4" max="4" width="47.140625" bestFit="1" customWidth="1"/>
  </cols>
  <sheetData>
    <row r="1" spans="1:9" ht="15.75" thickBot="1" x14ac:dyDescent="0.3">
      <c r="A1" s="3" t="s">
        <v>32</v>
      </c>
      <c r="B1" s="9">
        <v>2019</v>
      </c>
      <c r="C1" s="2"/>
      <c r="D1" s="2"/>
      <c r="E1" s="2"/>
      <c r="F1" s="2"/>
      <c r="G1" s="2"/>
      <c r="H1" s="2"/>
    </row>
    <row r="2" spans="1:9" x14ac:dyDescent="0.25">
      <c r="A2" s="2"/>
      <c r="B2" s="2"/>
      <c r="C2" s="2"/>
      <c r="D2" s="2"/>
      <c r="E2" s="2"/>
      <c r="F2" s="2"/>
      <c r="G2" s="2"/>
      <c r="H2" s="2"/>
    </row>
    <row r="3" spans="1:9" x14ac:dyDescent="0.25">
      <c r="A3" s="7" t="s">
        <v>15</v>
      </c>
      <c r="B3" s="8" t="s">
        <v>13</v>
      </c>
      <c r="C3" s="8" t="s">
        <v>24</v>
      </c>
      <c r="D3" s="8" t="s">
        <v>35</v>
      </c>
      <c r="E3" s="2"/>
      <c r="F3" s="2"/>
      <c r="G3" s="2"/>
      <c r="H3" s="2"/>
      <c r="I3" s="1"/>
    </row>
    <row r="4" spans="1:9" x14ac:dyDescent="0.25">
      <c r="A4" s="14">
        <f>DATE(B1,1,1)</f>
        <v>43466</v>
      </c>
      <c r="B4" s="4" t="s">
        <v>16</v>
      </c>
      <c r="C4" s="4" t="s">
        <v>6</v>
      </c>
      <c r="D4" s="10" t="s">
        <v>36</v>
      </c>
      <c r="E4" s="2"/>
      <c r="F4" s="11"/>
      <c r="G4" s="2"/>
      <c r="H4" s="2"/>
    </row>
    <row r="5" spans="1:9" x14ac:dyDescent="0.25">
      <c r="A5" s="14">
        <f>DATE(B1,1,6)</f>
        <v>43471</v>
      </c>
      <c r="B5" s="4" t="s">
        <v>17</v>
      </c>
      <c r="C5" s="4" t="s">
        <v>7</v>
      </c>
      <c r="D5" s="10" t="s">
        <v>37</v>
      </c>
      <c r="E5" s="2"/>
      <c r="F5" s="11"/>
      <c r="G5" s="2"/>
      <c r="H5" s="2"/>
    </row>
    <row r="6" spans="1:9" x14ac:dyDescent="0.25">
      <c r="A6" s="14">
        <f>$A$7-2</f>
        <v>43574</v>
      </c>
      <c r="B6" s="4" t="s">
        <v>0</v>
      </c>
      <c r="C6" s="4" t="s">
        <v>25</v>
      </c>
      <c r="D6" s="10" t="s">
        <v>38</v>
      </c>
      <c r="E6" s="2"/>
      <c r="F6" s="11"/>
      <c r="G6" s="2"/>
      <c r="H6" s="2"/>
    </row>
    <row r="7" spans="1:9" x14ac:dyDescent="0.25">
      <c r="A7" s="15">
        <f>DOLLAR((DAY(MINUTE(B1/38)/2+55)&amp;".4."&amp;B1)/7,)*7-6</f>
        <v>43576</v>
      </c>
      <c r="B7" s="5" t="s">
        <v>14</v>
      </c>
      <c r="C7" s="12" t="s">
        <v>34</v>
      </c>
      <c r="D7" s="13" t="s">
        <v>33</v>
      </c>
      <c r="E7" s="2"/>
      <c r="F7" s="16"/>
      <c r="G7" s="2"/>
      <c r="H7" s="2"/>
    </row>
    <row r="8" spans="1:9" x14ac:dyDescent="0.25">
      <c r="A8" s="14">
        <f>$A$7+1</f>
        <v>43577</v>
      </c>
      <c r="B8" s="4" t="s">
        <v>1</v>
      </c>
      <c r="C8" s="4" t="s">
        <v>26</v>
      </c>
      <c r="D8" s="10" t="s">
        <v>39</v>
      </c>
      <c r="E8" s="2"/>
      <c r="F8" s="11"/>
      <c r="G8" s="2"/>
      <c r="H8" s="2"/>
    </row>
    <row r="9" spans="1:9" x14ac:dyDescent="0.25">
      <c r="A9" s="14">
        <f>DATE(B1,5,1)</f>
        <v>43586</v>
      </c>
      <c r="B9" s="4" t="s">
        <v>22</v>
      </c>
      <c r="C9" s="4" t="s">
        <v>12</v>
      </c>
      <c r="D9" s="10" t="s">
        <v>40</v>
      </c>
      <c r="E9" s="2"/>
      <c r="F9" s="11"/>
      <c r="G9" s="2"/>
      <c r="H9" s="2"/>
    </row>
    <row r="10" spans="1:9" x14ac:dyDescent="0.25">
      <c r="A10" s="14">
        <f>$A$7+39</f>
        <v>43615</v>
      </c>
      <c r="B10" s="4" t="s">
        <v>2</v>
      </c>
      <c r="C10" s="4" t="s">
        <v>27</v>
      </c>
      <c r="D10" s="10" t="s">
        <v>41</v>
      </c>
      <c r="E10" s="2"/>
      <c r="F10" s="11"/>
      <c r="G10" s="2"/>
      <c r="H10" s="2"/>
    </row>
    <row r="11" spans="1:9" x14ac:dyDescent="0.25">
      <c r="A11" s="14">
        <f>$A$7+49</f>
        <v>43625</v>
      </c>
      <c r="B11" s="4" t="s">
        <v>23</v>
      </c>
      <c r="C11" s="4" t="s">
        <v>28</v>
      </c>
      <c r="D11" s="10" t="s">
        <v>42</v>
      </c>
      <c r="E11" s="2"/>
      <c r="F11" s="11"/>
      <c r="G11" s="2"/>
      <c r="H11" s="2"/>
    </row>
    <row r="12" spans="1:9" x14ac:dyDescent="0.25">
      <c r="A12" s="14">
        <f>$A$7+50</f>
        <v>43626</v>
      </c>
      <c r="B12" s="4" t="s">
        <v>3</v>
      </c>
      <c r="C12" s="4" t="s">
        <v>29</v>
      </c>
      <c r="D12" s="10" t="s">
        <v>43</v>
      </c>
      <c r="E12" s="2"/>
      <c r="F12" s="11"/>
      <c r="G12" s="2"/>
      <c r="H12" s="2"/>
    </row>
    <row r="13" spans="1:9" x14ac:dyDescent="0.25">
      <c r="A13" s="14">
        <f>$A$7+60</f>
        <v>43636</v>
      </c>
      <c r="B13" s="4" t="s">
        <v>4</v>
      </c>
      <c r="C13" s="4" t="s">
        <v>30</v>
      </c>
      <c r="D13" s="10" t="s">
        <v>44</v>
      </c>
      <c r="E13" s="2"/>
      <c r="F13" s="11"/>
      <c r="G13" s="2"/>
      <c r="H13" s="2"/>
    </row>
    <row r="14" spans="1:9" ht="15" customHeight="1" x14ac:dyDescent="0.25">
      <c r="A14" s="14">
        <f>DATE(B1,8,15)</f>
        <v>43692</v>
      </c>
      <c r="B14" s="4" t="s">
        <v>18</v>
      </c>
      <c r="C14" s="4" t="s">
        <v>5</v>
      </c>
      <c r="D14" s="10" t="s">
        <v>45</v>
      </c>
      <c r="E14" s="2"/>
      <c r="F14" s="11"/>
      <c r="G14" s="2"/>
      <c r="H14" s="2"/>
    </row>
    <row r="15" spans="1:9" ht="15" customHeight="1" x14ac:dyDescent="0.25">
      <c r="A15" s="14">
        <f>DATE(B1,10,3)</f>
        <v>43741</v>
      </c>
      <c r="B15" s="4" t="s">
        <v>19</v>
      </c>
      <c r="C15" s="4" t="s">
        <v>8</v>
      </c>
      <c r="D15" s="10" t="s">
        <v>46</v>
      </c>
      <c r="E15" s="2"/>
      <c r="F15" s="11"/>
      <c r="G15" s="2"/>
      <c r="H15" s="2"/>
    </row>
    <row r="16" spans="1:9" ht="15" customHeight="1" x14ac:dyDescent="0.25">
      <c r="A16" s="14">
        <f>DATE(B1,11,1)</f>
        <v>43770</v>
      </c>
      <c r="B16" s="4" t="s">
        <v>20</v>
      </c>
      <c r="C16" s="4" t="s">
        <v>9</v>
      </c>
      <c r="D16" s="10" t="s">
        <v>47</v>
      </c>
      <c r="E16" s="2"/>
      <c r="F16" s="11"/>
      <c r="G16" s="2"/>
      <c r="H16" s="2"/>
    </row>
    <row r="17" spans="1:8" ht="15" customHeight="1" x14ac:dyDescent="0.25">
      <c r="A17" s="14">
        <f>DATE(B1,12,25)</f>
        <v>43824</v>
      </c>
      <c r="B17" s="4" t="s">
        <v>31</v>
      </c>
      <c r="C17" s="4" t="s">
        <v>10</v>
      </c>
      <c r="D17" s="10" t="s">
        <v>48</v>
      </c>
      <c r="E17" s="2"/>
      <c r="F17" s="11"/>
      <c r="G17" s="2"/>
      <c r="H17" s="2"/>
    </row>
    <row r="18" spans="1:8" ht="15" customHeight="1" x14ac:dyDescent="0.25">
      <c r="A18" s="14">
        <f>DATE(B1,12,26)</f>
        <v>43825</v>
      </c>
      <c r="B18" s="4" t="s">
        <v>21</v>
      </c>
      <c r="C18" s="6" t="s">
        <v>11</v>
      </c>
      <c r="D18" s="10" t="s">
        <v>49</v>
      </c>
      <c r="E18" s="2"/>
      <c r="F18" s="11"/>
      <c r="G18" s="2"/>
      <c r="H18" s="2"/>
    </row>
    <row r="19" spans="1:8" x14ac:dyDescent="0.25">
      <c r="A19" s="2"/>
      <c r="B19" s="2"/>
      <c r="C19" s="2"/>
      <c r="D19" s="2"/>
      <c r="E19" s="2"/>
      <c r="F19" s="2"/>
      <c r="G19" s="2"/>
      <c r="H19" s="2"/>
    </row>
    <row r="20" spans="1:8" x14ac:dyDescent="0.25">
      <c r="A20" s="2"/>
      <c r="B20" s="2"/>
      <c r="C20" s="2"/>
      <c r="D20" s="2"/>
      <c r="E20" s="2"/>
      <c r="F20" s="2"/>
      <c r="G20" s="2"/>
      <c r="H20" s="2"/>
    </row>
    <row r="21" spans="1:8" x14ac:dyDescent="0.25"/>
    <row r="22" spans="1:8" x14ac:dyDescent="0.25"/>
    <row r="23" spans="1:8" x14ac:dyDescent="0.25"/>
    <row r="24" spans="1:8" x14ac:dyDescent="0.25"/>
    <row r="25" spans="1:8" x14ac:dyDescent="0.25"/>
    <row r="26" spans="1:8" x14ac:dyDescent="0.25"/>
    <row r="27" spans="1:8" x14ac:dyDescent="0.25"/>
    <row r="28" spans="1:8" x14ac:dyDescent="0.25"/>
    <row r="29" spans="1:8" x14ac:dyDescent="0.25"/>
    <row r="30" spans="1:8" x14ac:dyDescent="0.25"/>
    <row r="31" spans="1:8" x14ac:dyDescent="0.25"/>
    <row r="32" spans="1:8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</sheetData>
  <sheetProtection selectLockedCells="1"/>
  <pageMargins left="0.70866141732283472" right="0.70866141732283472" top="0.78740157480314965" bottom="0.78740157480314965" header="0.31496062992125984" footer="0.31496062992125984"/>
  <pageSetup paperSize="9" scale="63" orientation="portrait" r:id="rId1"/>
  <headerFooter>
    <oddFooter>&amp;Lwww.tabellenexperte.de&amp;C&amp;A&amp;R&amp;F,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Feiertage</vt:lpstr>
    </vt:vector>
  </TitlesOfParts>
  <Company>Der Tabellen-Experte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Urlaubsplaner</dc:title>
  <dc:creator>Weiß Martin</dc:creator>
  <cp:keywords>www.tabellenexperte.de</cp:keywords>
  <dc:description>http://www.tabellenexperte.de</dc:description>
  <cp:lastModifiedBy>Martin Weiß</cp:lastModifiedBy>
  <cp:lastPrinted>2014-05-18T15:17:45Z</cp:lastPrinted>
  <dcterms:created xsi:type="dcterms:W3CDTF">2013-12-12T11:50:07Z</dcterms:created>
  <dcterms:modified xsi:type="dcterms:W3CDTF">2019-11-06T09:51:55Z</dcterms:modified>
</cp:coreProperties>
</file>