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codeName="DieseArbeitsmappe" defaultThemeVersion="123820"/>
  <mc:AlternateContent xmlns:mc="http://schemas.openxmlformats.org/markup-compatibility/2006">
    <mc:Choice Requires="x15">
      <x15ac:absPath xmlns:x15ac="http://schemas.microsoft.com/office/spreadsheetml/2010/11/ac" url="D:\Eigene Dateien\Excel\Excelstammtisch\Namen\"/>
    </mc:Choice>
  </mc:AlternateContent>
  <bookViews>
    <workbookView xWindow="480" yWindow="45" windowWidth="12120" windowHeight="9120" tabRatio="722" activeTab="5" xr2:uid="{00000000-000D-0000-FFFF-FFFF00000000}"/>
  </bookViews>
  <sheets>
    <sheet name="Mitarbeiter" sheetId="6" r:id="rId1"/>
    <sheet name="Januar" sheetId="22" r:id="rId2"/>
    <sheet name="Februar" sheetId="23" r:id="rId3"/>
    <sheet name="März" sheetId="24" r:id="rId4"/>
    <sheet name="April" sheetId="25" r:id="rId5"/>
    <sheet name="Mai" sheetId="26" r:id="rId6"/>
    <sheet name="Juni" sheetId="27" r:id="rId7"/>
    <sheet name="Juli" sheetId="28" r:id="rId8"/>
    <sheet name="August" sheetId="29" r:id="rId9"/>
    <sheet name="September" sheetId="30" r:id="rId10"/>
    <sheet name="Oktober" sheetId="31" r:id="rId11"/>
    <sheet name="November" sheetId="32" r:id="rId12"/>
    <sheet name="Dezember" sheetId="33" r:id="rId13"/>
    <sheet name="Feiertage" sheetId="21" r:id="rId14"/>
  </sheets>
  <definedNames>
    <definedName name="Feiertage">Feiertage!$B$2:$L$16</definedName>
  </definedNames>
  <calcPr calcId="171027"/>
</workbook>
</file>

<file path=xl/calcChain.xml><?xml version="1.0" encoding="utf-8"?>
<calcChain xmlns="http://schemas.openxmlformats.org/spreadsheetml/2006/main">
  <c r="G4" i="6" l="1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AI38" i="33"/>
  <c r="AI37" i="33"/>
  <c r="AI36" i="33"/>
  <c r="AI35" i="33"/>
  <c r="AI34" i="33"/>
  <c r="AI33" i="33"/>
  <c r="AI32" i="33"/>
  <c r="A32" i="33"/>
  <c r="AI31" i="33"/>
  <c r="A31" i="33"/>
  <c r="AI30" i="33"/>
  <c r="A30" i="33"/>
  <c r="AI29" i="33"/>
  <c r="A29" i="33"/>
  <c r="AI28" i="33"/>
  <c r="A28" i="33"/>
  <c r="AI27" i="33"/>
  <c r="B27" i="33"/>
  <c r="AI26" i="33"/>
  <c r="B26" i="33"/>
  <c r="AI25" i="33"/>
  <c r="B25" i="33"/>
  <c r="AI24" i="33"/>
  <c r="B24" i="33"/>
  <c r="AI23" i="33"/>
  <c r="B23" i="33"/>
  <c r="AI22" i="33"/>
  <c r="B22" i="33"/>
  <c r="AI21" i="33"/>
  <c r="B21" i="33"/>
  <c r="AI20" i="33"/>
  <c r="B20" i="33"/>
  <c r="AI19" i="33"/>
  <c r="B19" i="33"/>
  <c r="AI18" i="33"/>
  <c r="B18" i="33"/>
  <c r="AI17" i="33"/>
  <c r="B17" i="33"/>
  <c r="AI16" i="33"/>
  <c r="B16" i="33"/>
  <c r="AI15" i="33"/>
  <c r="B15" i="33"/>
  <c r="AI14" i="33"/>
  <c r="B14" i="33"/>
  <c r="AI13" i="33"/>
  <c r="B13" i="33"/>
  <c r="AI12" i="33"/>
  <c r="B12" i="33"/>
  <c r="AI11" i="33"/>
  <c r="B11" i="33"/>
  <c r="AI10" i="33"/>
  <c r="B10" i="33"/>
  <c r="AI9" i="33"/>
  <c r="B9" i="33"/>
  <c r="AI8" i="33"/>
  <c r="B8" i="33"/>
  <c r="AI7" i="33"/>
  <c r="B7" i="33"/>
  <c r="C5" i="33"/>
  <c r="C6" i="33" s="1"/>
  <c r="C4" i="33"/>
  <c r="E2" i="33"/>
  <c r="AI38" i="32"/>
  <c r="AI37" i="32"/>
  <c r="AI36" i="32"/>
  <c r="AI35" i="32"/>
  <c r="AI34" i="32"/>
  <c r="AI33" i="32"/>
  <c r="AI32" i="32"/>
  <c r="A32" i="32"/>
  <c r="AI31" i="32"/>
  <c r="A31" i="32"/>
  <c r="AI30" i="32"/>
  <c r="A30" i="32"/>
  <c r="AI29" i="32"/>
  <c r="A29" i="32"/>
  <c r="AI28" i="32"/>
  <c r="A28" i="32"/>
  <c r="AI27" i="32"/>
  <c r="B27" i="32"/>
  <c r="AI26" i="32"/>
  <c r="B26" i="32"/>
  <c r="AI25" i="32"/>
  <c r="B25" i="32"/>
  <c r="AI24" i="32"/>
  <c r="B24" i="32"/>
  <c r="AI23" i="32"/>
  <c r="B23" i="32"/>
  <c r="AI22" i="32"/>
  <c r="B22" i="32"/>
  <c r="AI21" i="32"/>
  <c r="B21" i="32"/>
  <c r="AI20" i="32"/>
  <c r="B20" i="32"/>
  <c r="AI19" i="32"/>
  <c r="B19" i="32"/>
  <c r="AI18" i="32"/>
  <c r="B18" i="32"/>
  <c r="AI17" i="32"/>
  <c r="B17" i="32"/>
  <c r="AI16" i="32"/>
  <c r="B16" i="32"/>
  <c r="AI15" i="32"/>
  <c r="B15" i="32"/>
  <c r="AI14" i="32"/>
  <c r="B14" i="32"/>
  <c r="AI13" i="32"/>
  <c r="B13" i="32"/>
  <c r="AI12" i="32"/>
  <c r="B12" i="32"/>
  <c r="AI11" i="32"/>
  <c r="B11" i="32"/>
  <c r="AI10" i="32"/>
  <c r="B10" i="32"/>
  <c r="AI9" i="32"/>
  <c r="B9" i="32"/>
  <c r="AI8" i="32"/>
  <c r="B8" i="32"/>
  <c r="AI7" i="32"/>
  <c r="B7" i="32"/>
  <c r="C5" i="32"/>
  <c r="C6" i="32" s="1"/>
  <c r="C4" i="32"/>
  <c r="E2" i="32"/>
  <c r="AI38" i="31"/>
  <c r="AI37" i="31"/>
  <c r="AI36" i="31"/>
  <c r="AI35" i="31"/>
  <c r="AI34" i="31"/>
  <c r="AI33" i="31"/>
  <c r="AI32" i="31"/>
  <c r="A32" i="31"/>
  <c r="AI31" i="31"/>
  <c r="A31" i="31"/>
  <c r="AI30" i="31"/>
  <c r="A30" i="31"/>
  <c r="AI29" i="31"/>
  <c r="A29" i="31"/>
  <c r="AI28" i="31"/>
  <c r="A28" i="31"/>
  <c r="AI27" i="31"/>
  <c r="B27" i="31"/>
  <c r="AI26" i="31"/>
  <c r="B26" i="31"/>
  <c r="AI25" i="31"/>
  <c r="B25" i="31"/>
  <c r="AI24" i="31"/>
  <c r="B24" i="31"/>
  <c r="AI23" i="31"/>
  <c r="B23" i="31"/>
  <c r="AI22" i="31"/>
  <c r="B22" i="31"/>
  <c r="AI21" i="31"/>
  <c r="B21" i="31"/>
  <c r="AI20" i="31"/>
  <c r="B20" i="31"/>
  <c r="AI19" i="31"/>
  <c r="B19" i="31"/>
  <c r="AI18" i="31"/>
  <c r="B18" i="31"/>
  <c r="AI17" i="31"/>
  <c r="B17" i="31"/>
  <c r="AI16" i="31"/>
  <c r="B16" i="31"/>
  <c r="AI15" i="31"/>
  <c r="B15" i="31"/>
  <c r="AI14" i="31"/>
  <c r="B14" i="31"/>
  <c r="AI13" i="31"/>
  <c r="B13" i="31"/>
  <c r="AI12" i="31"/>
  <c r="B12" i="31"/>
  <c r="AI11" i="31"/>
  <c r="B11" i="31"/>
  <c r="AI10" i="31"/>
  <c r="B10" i="31"/>
  <c r="AI9" i="31"/>
  <c r="B9" i="31"/>
  <c r="AI8" i="31"/>
  <c r="B8" i="31"/>
  <c r="AI7" i="31"/>
  <c r="B7" i="31"/>
  <c r="C5" i="31"/>
  <c r="C6" i="31" s="1"/>
  <c r="C4" i="31"/>
  <c r="E2" i="31"/>
  <c r="AI38" i="30"/>
  <c r="AI37" i="30"/>
  <c r="AI36" i="30"/>
  <c r="AI35" i="30"/>
  <c r="AI34" i="30"/>
  <c r="AI33" i="30"/>
  <c r="AI32" i="30"/>
  <c r="A32" i="30"/>
  <c r="AI31" i="30"/>
  <c r="A31" i="30"/>
  <c r="AI30" i="30"/>
  <c r="A30" i="30"/>
  <c r="AI29" i="30"/>
  <c r="A29" i="30"/>
  <c r="AI28" i="30"/>
  <c r="A28" i="30"/>
  <c r="AI27" i="30"/>
  <c r="B27" i="30"/>
  <c r="AI26" i="30"/>
  <c r="B26" i="30"/>
  <c r="AI25" i="30"/>
  <c r="B25" i="30"/>
  <c r="AI24" i="30"/>
  <c r="B24" i="30"/>
  <c r="AI23" i="30"/>
  <c r="B23" i="30"/>
  <c r="AI22" i="30"/>
  <c r="B22" i="30"/>
  <c r="AI21" i="30"/>
  <c r="B21" i="30"/>
  <c r="AI20" i="30"/>
  <c r="B20" i="30"/>
  <c r="AI19" i="30"/>
  <c r="B19" i="30"/>
  <c r="AI18" i="30"/>
  <c r="B18" i="30"/>
  <c r="AI17" i="30"/>
  <c r="B17" i="30"/>
  <c r="AI16" i="30"/>
  <c r="B16" i="30"/>
  <c r="AI15" i="30"/>
  <c r="B15" i="30"/>
  <c r="AI14" i="30"/>
  <c r="B14" i="30"/>
  <c r="AI13" i="30"/>
  <c r="B13" i="30"/>
  <c r="AI12" i="30"/>
  <c r="B12" i="30"/>
  <c r="AI11" i="30"/>
  <c r="B11" i="30"/>
  <c r="AI10" i="30"/>
  <c r="B10" i="30"/>
  <c r="AI9" i="30"/>
  <c r="B9" i="30"/>
  <c r="AI8" i="30"/>
  <c r="B8" i="30"/>
  <c r="AI7" i="30"/>
  <c r="B7" i="30"/>
  <c r="C5" i="30"/>
  <c r="C6" i="30" s="1"/>
  <c r="C4" i="30"/>
  <c r="E2" i="30"/>
  <c r="AI38" i="29"/>
  <c r="AI37" i="29"/>
  <c r="AI36" i="29"/>
  <c r="AI35" i="29"/>
  <c r="AI34" i="29"/>
  <c r="AI33" i="29"/>
  <c r="AI32" i="29"/>
  <c r="A32" i="29"/>
  <c r="AI31" i="29"/>
  <c r="A31" i="29"/>
  <c r="AI30" i="29"/>
  <c r="A30" i="29"/>
  <c r="AI29" i="29"/>
  <c r="A29" i="29"/>
  <c r="AI28" i="29"/>
  <c r="A28" i="29"/>
  <c r="AI27" i="29"/>
  <c r="B27" i="29"/>
  <c r="AI26" i="29"/>
  <c r="B26" i="29"/>
  <c r="AI25" i="29"/>
  <c r="B25" i="29"/>
  <c r="AI24" i="29"/>
  <c r="B24" i="29"/>
  <c r="AI23" i="29"/>
  <c r="B23" i="29"/>
  <c r="AI22" i="29"/>
  <c r="B22" i="29"/>
  <c r="AI21" i="29"/>
  <c r="B21" i="29"/>
  <c r="AI20" i="29"/>
  <c r="B20" i="29"/>
  <c r="AI19" i="29"/>
  <c r="B19" i="29"/>
  <c r="AI18" i="29"/>
  <c r="B18" i="29"/>
  <c r="AI17" i="29"/>
  <c r="B17" i="29"/>
  <c r="AI16" i="29"/>
  <c r="B16" i="29"/>
  <c r="AI15" i="29"/>
  <c r="B15" i="29"/>
  <c r="AI14" i="29"/>
  <c r="B14" i="29"/>
  <c r="AI13" i="29"/>
  <c r="B13" i="29"/>
  <c r="AI12" i="29"/>
  <c r="B12" i="29"/>
  <c r="AI11" i="29"/>
  <c r="B11" i="29"/>
  <c r="AI10" i="29"/>
  <c r="B10" i="29"/>
  <c r="AI9" i="29"/>
  <c r="B9" i="29"/>
  <c r="AI8" i="29"/>
  <c r="B8" i="29"/>
  <c r="AI7" i="29"/>
  <c r="B7" i="29"/>
  <c r="C5" i="29"/>
  <c r="C6" i="29" s="1"/>
  <c r="C4" i="29"/>
  <c r="E2" i="29"/>
  <c r="AI38" i="28"/>
  <c r="AI37" i="28"/>
  <c r="AI36" i="28"/>
  <c r="AI35" i="28"/>
  <c r="AI34" i="28"/>
  <c r="AI33" i="28"/>
  <c r="AI32" i="28"/>
  <c r="A32" i="28"/>
  <c r="AI31" i="28"/>
  <c r="A31" i="28"/>
  <c r="AI30" i="28"/>
  <c r="A30" i="28"/>
  <c r="AI29" i="28"/>
  <c r="A29" i="28"/>
  <c r="AI28" i="28"/>
  <c r="A28" i="28"/>
  <c r="AI27" i="28"/>
  <c r="B27" i="28"/>
  <c r="AI26" i="28"/>
  <c r="B26" i="28"/>
  <c r="AI25" i="28"/>
  <c r="B25" i="28"/>
  <c r="AI24" i="28"/>
  <c r="B24" i="28"/>
  <c r="AI23" i="28"/>
  <c r="B23" i="28"/>
  <c r="AI22" i="28"/>
  <c r="B22" i="28"/>
  <c r="AI21" i="28"/>
  <c r="B21" i="28"/>
  <c r="AI20" i="28"/>
  <c r="B20" i="28"/>
  <c r="AI19" i="28"/>
  <c r="B19" i="28"/>
  <c r="AI18" i="28"/>
  <c r="B18" i="28"/>
  <c r="AI17" i="28"/>
  <c r="B17" i="28"/>
  <c r="AI16" i="28"/>
  <c r="B16" i="28"/>
  <c r="AI15" i="28"/>
  <c r="B15" i="28"/>
  <c r="AI14" i="28"/>
  <c r="B14" i="28"/>
  <c r="AI13" i="28"/>
  <c r="B13" i="28"/>
  <c r="AI12" i="28"/>
  <c r="B12" i="28"/>
  <c r="AI11" i="28"/>
  <c r="B11" i="28"/>
  <c r="AI10" i="28"/>
  <c r="B10" i="28"/>
  <c r="AI9" i="28"/>
  <c r="B9" i="28"/>
  <c r="AI8" i="28"/>
  <c r="B8" i="28"/>
  <c r="AI7" i="28"/>
  <c r="B7" i="28"/>
  <c r="C5" i="28"/>
  <c r="C6" i="28" s="1"/>
  <c r="C4" i="28"/>
  <c r="E2" i="28"/>
  <c r="AI38" i="27"/>
  <c r="AI37" i="27"/>
  <c r="AI36" i="27"/>
  <c r="AI35" i="27"/>
  <c r="AI34" i="27"/>
  <c r="AI33" i="27"/>
  <c r="AI32" i="27"/>
  <c r="A32" i="27"/>
  <c r="AI31" i="27"/>
  <c r="A31" i="27"/>
  <c r="AI30" i="27"/>
  <c r="A30" i="27"/>
  <c r="AI29" i="27"/>
  <c r="A29" i="27"/>
  <c r="AI28" i="27"/>
  <c r="A28" i="27"/>
  <c r="AI27" i="27"/>
  <c r="B27" i="27"/>
  <c r="AI26" i="27"/>
  <c r="B26" i="27"/>
  <c r="AI25" i="27"/>
  <c r="B25" i="27"/>
  <c r="AI24" i="27"/>
  <c r="B24" i="27"/>
  <c r="AI23" i="27"/>
  <c r="B23" i="27"/>
  <c r="AI22" i="27"/>
  <c r="B22" i="27"/>
  <c r="AI21" i="27"/>
  <c r="B21" i="27"/>
  <c r="AI20" i="27"/>
  <c r="B20" i="27"/>
  <c r="AI19" i="27"/>
  <c r="B19" i="27"/>
  <c r="AI18" i="27"/>
  <c r="B18" i="27"/>
  <c r="AI17" i="27"/>
  <c r="B17" i="27"/>
  <c r="AI16" i="27"/>
  <c r="B16" i="27"/>
  <c r="AI15" i="27"/>
  <c r="B15" i="27"/>
  <c r="AI14" i="27"/>
  <c r="B14" i="27"/>
  <c r="AI13" i="27"/>
  <c r="B13" i="27"/>
  <c r="AI12" i="27"/>
  <c r="B12" i="27"/>
  <c r="AI11" i="27"/>
  <c r="B11" i="27"/>
  <c r="AI10" i="27"/>
  <c r="B10" i="27"/>
  <c r="AI9" i="27"/>
  <c r="B9" i="27"/>
  <c r="AI8" i="27"/>
  <c r="B8" i="27"/>
  <c r="AI7" i="27"/>
  <c r="B7" i="27"/>
  <c r="C5" i="27"/>
  <c r="C6" i="27" s="1"/>
  <c r="C4" i="27"/>
  <c r="E2" i="27"/>
  <c r="AI38" i="26"/>
  <c r="AI37" i="26"/>
  <c r="AI36" i="26"/>
  <c r="AI35" i="26"/>
  <c r="AI34" i="26"/>
  <c r="AI33" i="26"/>
  <c r="AI32" i="26"/>
  <c r="A32" i="26"/>
  <c r="AI31" i="26"/>
  <c r="A31" i="26"/>
  <c r="AI30" i="26"/>
  <c r="A30" i="26"/>
  <c r="AI29" i="26"/>
  <c r="A29" i="26"/>
  <c r="AI28" i="26"/>
  <c r="A28" i="26"/>
  <c r="AI27" i="26"/>
  <c r="B27" i="26"/>
  <c r="AI26" i="26"/>
  <c r="B26" i="26"/>
  <c r="AI25" i="26"/>
  <c r="B25" i="26"/>
  <c r="AI24" i="26"/>
  <c r="B24" i="26"/>
  <c r="AI23" i="26"/>
  <c r="B23" i="26"/>
  <c r="AI22" i="26"/>
  <c r="B22" i="26"/>
  <c r="AI21" i="26"/>
  <c r="B21" i="26"/>
  <c r="AI20" i="26"/>
  <c r="B20" i="26"/>
  <c r="AI19" i="26"/>
  <c r="B19" i="26"/>
  <c r="AI18" i="26"/>
  <c r="B18" i="26"/>
  <c r="AI17" i="26"/>
  <c r="B17" i="26"/>
  <c r="AI16" i="26"/>
  <c r="B16" i="26"/>
  <c r="AI15" i="26"/>
  <c r="B15" i="26"/>
  <c r="AI14" i="26"/>
  <c r="B14" i="26"/>
  <c r="AI13" i="26"/>
  <c r="B13" i="26"/>
  <c r="AI12" i="26"/>
  <c r="B12" i="26"/>
  <c r="AI11" i="26"/>
  <c r="B11" i="26"/>
  <c r="AI10" i="26"/>
  <c r="B10" i="26"/>
  <c r="AI9" i="26"/>
  <c r="B9" i="26"/>
  <c r="AI8" i="26"/>
  <c r="B8" i="26"/>
  <c r="AI7" i="26"/>
  <c r="B7" i="26"/>
  <c r="C5" i="26"/>
  <c r="C6" i="26" s="1"/>
  <c r="C4" i="26"/>
  <c r="E2" i="26"/>
  <c r="AI38" i="25"/>
  <c r="AI37" i="25"/>
  <c r="AI36" i="25"/>
  <c r="AI35" i="25"/>
  <c r="AI34" i="25"/>
  <c r="AI33" i="25"/>
  <c r="AI32" i="25"/>
  <c r="A32" i="25"/>
  <c r="AI31" i="25"/>
  <c r="A31" i="25"/>
  <c r="AI30" i="25"/>
  <c r="A30" i="25"/>
  <c r="AI29" i="25"/>
  <c r="A29" i="25"/>
  <c r="AI28" i="25"/>
  <c r="A28" i="25"/>
  <c r="AI27" i="25"/>
  <c r="B27" i="25"/>
  <c r="AI26" i="25"/>
  <c r="B26" i="25"/>
  <c r="AI25" i="25"/>
  <c r="B25" i="25"/>
  <c r="AI24" i="25"/>
  <c r="B24" i="25"/>
  <c r="AI23" i="25"/>
  <c r="B23" i="25"/>
  <c r="AI22" i="25"/>
  <c r="B22" i="25"/>
  <c r="AI21" i="25"/>
  <c r="B21" i="25"/>
  <c r="AI20" i="25"/>
  <c r="B20" i="25"/>
  <c r="AI19" i="25"/>
  <c r="B19" i="25"/>
  <c r="AI18" i="25"/>
  <c r="B18" i="25"/>
  <c r="AI17" i="25"/>
  <c r="B17" i="25"/>
  <c r="AI16" i="25"/>
  <c r="B16" i="25"/>
  <c r="AI15" i="25"/>
  <c r="B15" i="25"/>
  <c r="AI14" i="25"/>
  <c r="B14" i="25"/>
  <c r="AI13" i="25"/>
  <c r="B13" i="25"/>
  <c r="AI12" i="25"/>
  <c r="B12" i="25"/>
  <c r="AI11" i="25"/>
  <c r="B11" i="25"/>
  <c r="AI10" i="25"/>
  <c r="B10" i="25"/>
  <c r="AI9" i="25"/>
  <c r="B9" i="25"/>
  <c r="AI8" i="25"/>
  <c r="B8" i="25"/>
  <c r="AI7" i="25"/>
  <c r="B7" i="25"/>
  <c r="C5" i="25"/>
  <c r="C6" i="25" s="1"/>
  <c r="C4" i="25"/>
  <c r="E2" i="25"/>
  <c r="AI38" i="24"/>
  <c r="AI37" i="24"/>
  <c r="AI36" i="24"/>
  <c r="AI35" i="24"/>
  <c r="AI34" i="24"/>
  <c r="AI33" i="24"/>
  <c r="AI32" i="24"/>
  <c r="A32" i="24"/>
  <c r="AI31" i="24"/>
  <c r="A31" i="24"/>
  <c r="AI30" i="24"/>
  <c r="A30" i="24"/>
  <c r="AI29" i="24"/>
  <c r="A29" i="24"/>
  <c r="AI28" i="24"/>
  <c r="A28" i="24"/>
  <c r="AI27" i="24"/>
  <c r="B27" i="24"/>
  <c r="AI26" i="24"/>
  <c r="B26" i="24"/>
  <c r="AI25" i="24"/>
  <c r="B25" i="24"/>
  <c r="AI24" i="24"/>
  <c r="B24" i="24"/>
  <c r="AI23" i="24"/>
  <c r="B23" i="24"/>
  <c r="AI22" i="24"/>
  <c r="B22" i="24"/>
  <c r="AI21" i="24"/>
  <c r="B21" i="24"/>
  <c r="AI20" i="24"/>
  <c r="B20" i="24"/>
  <c r="AI19" i="24"/>
  <c r="B19" i="24"/>
  <c r="AI18" i="24"/>
  <c r="B18" i="24"/>
  <c r="AI17" i="24"/>
  <c r="B17" i="24"/>
  <c r="AI16" i="24"/>
  <c r="B16" i="24"/>
  <c r="AI15" i="24"/>
  <c r="B15" i="24"/>
  <c r="AI14" i="24"/>
  <c r="B14" i="24"/>
  <c r="AI13" i="24"/>
  <c r="B13" i="24"/>
  <c r="AI12" i="24"/>
  <c r="B12" i="24"/>
  <c r="AI11" i="24"/>
  <c r="B11" i="24"/>
  <c r="AI10" i="24"/>
  <c r="B10" i="24"/>
  <c r="AI9" i="24"/>
  <c r="B9" i="24"/>
  <c r="AI8" i="24"/>
  <c r="B8" i="24"/>
  <c r="AI7" i="24"/>
  <c r="B7" i="24"/>
  <c r="C5" i="24"/>
  <c r="C6" i="24" s="1"/>
  <c r="C4" i="24"/>
  <c r="E2" i="24"/>
  <c r="AI38" i="23"/>
  <c r="AI37" i="23"/>
  <c r="AI36" i="23"/>
  <c r="AI35" i="23"/>
  <c r="AI34" i="23"/>
  <c r="AI33" i="23"/>
  <c r="AI32" i="23"/>
  <c r="A32" i="23"/>
  <c r="AI31" i="23"/>
  <c r="A31" i="23"/>
  <c r="AI30" i="23"/>
  <c r="A30" i="23"/>
  <c r="AI29" i="23"/>
  <c r="A29" i="23"/>
  <c r="AI28" i="23"/>
  <c r="A28" i="23"/>
  <c r="AI27" i="23"/>
  <c r="B27" i="23"/>
  <c r="AI26" i="23"/>
  <c r="B26" i="23"/>
  <c r="AI25" i="23"/>
  <c r="B25" i="23"/>
  <c r="AI24" i="23"/>
  <c r="B24" i="23"/>
  <c r="AI23" i="23"/>
  <c r="B23" i="23"/>
  <c r="AI22" i="23"/>
  <c r="B22" i="23"/>
  <c r="AI21" i="23"/>
  <c r="B21" i="23"/>
  <c r="AI20" i="23"/>
  <c r="B20" i="23"/>
  <c r="AI19" i="23"/>
  <c r="B19" i="23"/>
  <c r="AI18" i="23"/>
  <c r="B18" i="23"/>
  <c r="AI17" i="23"/>
  <c r="B17" i="23"/>
  <c r="AI16" i="23"/>
  <c r="B16" i="23"/>
  <c r="AI15" i="23"/>
  <c r="B15" i="23"/>
  <c r="AI14" i="23"/>
  <c r="B14" i="23"/>
  <c r="AI13" i="23"/>
  <c r="B13" i="23"/>
  <c r="AI12" i="23"/>
  <c r="B12" i="23"/>
  <c r="AI11" i="23"/>
  <c r="B11" i="23"/>
  <c r="AI10" i="23"/>
  <c r="B10" i="23"/>
  <c r="AI9" i="23"/>
  <c r="B9" i="23"/>
  <c r="AI8" i="23"/>
  <c r="B8" i="23"/>
  <c r="AI7" i="23"/>
  <c r="B7" i="23"/>
  <c r="C5" i="23"/>
  <c r="C6" i="23" s="1"/>
  <c r="C4" i="23"/>
  <c r="E2" i="23"/>
  <c r="AI8" i="22"/>
  <c r="AI9" i="22"/>
  <c r="G5" i="6" s="1"/>
  <c r="AI10" i="22"/>
  <c r="AI11" i="22"/>
  <c r="AI12" i="22"/>
  <c r="AI13" i="22"/>
  <c r="AI14" i="22"/>
  <c r="AI15" i="22"/>
  <c r="AI16" i="22"/>
  <c r="AI17" i="22"/>
  <c r="AI18" i="22"/>
  <c r="AI19" i="22"/>
  <c r="AI20" i="22"/>
  <c r="AI21" i="22"/>
  <c r="AI22" i="22"/>
  <c r="AI23" i="22"/>
  <c r="AI24" i="22"/>
  <c r="AI25" i="22"/>
  <c r="AI26" i="22"/>
  <c r="AI27" i="22"/>
  <c r="AI28" i="22"/>
  <c r="AI29" i="22"/>
  <c r="AI30" i="22"/>
  <c r="AI31" i="22"/>
  <c r="AI32" i="22"/>
  <c r="AI33" i="22"/>
  <c r="AI34" i="22"/>
  <c r="AI35" i="22"/>
  <c r="AI36" i="22"/>
  <c r="AI37" i="22"/>
  <c r="AI38" i="22"/>
  <c r="AI7" i="22"/>
  <c r="C5" i="22"/>
  <c r="D5" i="22" s="1"/>
  <c r="C4" i="22"/>
  <c r="E2" i="22"/>
  <c r="B8" i="22"/>
  <c r="B9" i="22"/>
  <c r="B10" i="22"/>
  <c r="B11" i="22"/>
  <c r="B12" i="22"/>
  <c r="B13" i="22"/>
  <c r="B14" i="22"/>
  <c r="B15" i="22"/>
  <c r="B16" i="22"/>
  <c r="B17" i="22"/>
  <c r="B18" i="22"/>
  <c r="B19" i="22"/>
  <c r="B20" i="22"/>
  <c r="B21" i="22"/>
  <c r="B22" i="22"/>
  <c r="B23" i="22"/>
  <c r="B24" i="22"/>
  <c r="B25" i="22"/>
  <c r="B26" i="22"/>
  <c r="B27" i="22"/>
  <c r="A28" i="22"/>
  <c r="A29" i="22"/>
  <c r="A30" i="22"/>
  <c r="A31" i="22"/>
  <c r="A32" i="22"/>
  <c r="B7" i="22"/>
  <c r="G16" i="21"/>
  <c r="F16" i="21"/>
  <c r="D16" i="21"/>
  <c r="K15" i="21"/>
  <c r="K16" i="21" s="1"/>
  <c r="J15" i="21"/>
  <c r="J16" i="21" s="1"/>
  <c r="I15" i="21"/>
  <c r="I16" i="21" s="1"/>
  <c r="H15" i="21"/>
  <c r="H16" i="21" s="1"/>
  <c r="G15" i="21"/>
  <c r="F15" i="21"/>
  <c r="E15" i="21"/>
  <c r="E16" i="21" s="1"/>
  <c r="D15" i="21"/>
  <c r="C15" i="21"/>
  <c r="C16" i="21" s="1"/>
  <c r="B15" i="21"/>
  <c r="B16" i="21" s="1"/>
  <c r="K14" i="21"/>
  <c r="J14" i="21"/>
  <c r="I14" i="21"/>
  <c r="H14" i="21"/>
  <c r="G14" i="21"/>
  <c r="F14" i="21"/>
  <c r="E14" i="21"/>
  <c r="D14" i="21"/>
  <c r="C14" i="21"/>
  <c r="B14" i="21"/>
  <c r="K13" i="21"/>
  <c r="J13" i="21"/>
  <c r="I13" i="21"/>
  <c r="H13" i="21"/>
  <c r="G13" i="21"/>
  <c r="F13" i="21"/>
  <c r="E13" i="21"/>
  <c r="D13" i="21"/>
  <c r="C13" i="21"/>
  <c r="B13" i="21"/>
  <c r="K12" i="21"/>
  <c r="J12" i="21"/>
  <c r="I12" i="21"/>
  <c r="H12" i="21"/>
  <c r="G12" i="21"/>
  <c r="F12" i="21"/>
  <c r="E12" i="21"/>
  <c r="D12" i="21"/>
  <c r="C12" i="21"/>
  <c r="B12" i="21"/>
  <c r="K11" i="21"/>
  <c r="J11" i="21"/>
  <c r="I11" i="21"/>
  <c r="H11" i="21"/>
  <c r="G11" i="21"/>
  <c r="F11" i="21"/>
  <c r="E11" i="21"/>
  <c r="D11" i="21"/>
  <c r="C11" i="21"/>
  <c r="B11" i="21"/>
  <c r="K10" i="21"/>
  <c r="J10" i="21"/>
  <c r="I10" i="21"/>
  <c r="H10" i="21"/>
  <c r="G10" i="21"/>
  <c r="F10" i="21"/>
  <c r="E10" i="21"/>
  <c r="D10" i="21"/>
  <c r="C10" i="21"/>
  <c r="B10" i="21"/>
  <c r="K9" i="21"/>
  <c r="J9" i="21"/>
  <c r="I9" i="21"/>
  <c r="H9" i="21"/>
  <c r="G9" i="21"/>
  <c r="F9" i="21"/>
  <c r="E9" i="21"/>
  <c r="D9" i="21"/>
  <c r="C9" i="21"/>
  <c r="B9" i="21"/>
  <c r="G8" i="21"/>
  <c r="F8" i="21"/>
  <c r="D8" i="21"/>
  <c r="K6" i="21"/>
  <c r="J6" i="21"/>
  <c r="C6" i="21"/>
  <c r="J5" i="21"/>
  <c r="E5" i="21"/>
  <c r="D5" i="21"/>
  <c r="G4" i="21"/>
  <c r="F4" i="21"/>
  <c r="D4" i="21"/>
  <c r="K3" i="21"/>
  <c r="K8" i="21" s="1"/>
  <c r="J3" i="21"/>
  <c r="J8" i="21" s="1"/>
  <c r="I3" i="21"/>
  <c r="I5" i="21" s="1"/>
  <c r="H3" i="21"/>
  <c r="H5" i="21" s="1"/>
  <c r="G3" i="21"/>
  <c r="G6" i="21" s="1"/>
  <c r="F3" i="21"/>
  <c r="F6" i="21" s="1"/>
  <c r="E3" i="21"/>
  <c r="E7" i="21" s="1"/>
  <c r="D3" i="21"/>
  <c r="D7" i="21" s="1"/>
  <c r="C3" i="21"/>
  <c r="C8" i="21" s="1"/>
  <c r="B3" i="21"/>
  <c r="B8" i="21" s="1"/>
  <c r="K2" i="21"/>
  <c r="J2" i="21"/>
  <c r="G2" i="21"/>
  <c r="E2" i="21"/>
  <c r="D2" i="21"/>
  <c r="C2" i="21"/>
  <c r="G3" i="6" l="1"/>
  <c r="D5" i="33"/>
  <c r="D5" i="32"/>
  <c r="D5" i="31"/>
  <c r="D5" i="30"/>
  <c r="D5" i="29"/>
  <c r="D5" i="28"/>
  <c r="D5" i="27"/>
  <c r="D5" i="26"/>
  <c r="D5" i="25"/>
  <c r="D5" i="24"/>
  <c r="D5" i="23"/>
  <c r="D6" i="22"/>
  <c r="E5" i="22"/>
  <c r="C6" i="22"/>
  <c r="H2" i="21"/>
  <c r="B5" i="21"/>
  <c r="H6" i="21"/>
  <c r="F7" i="21"/>
  <c r="I2" i="21"/>
  <c r="E4" i="21"/>
  <c r="C5" i="21"/>
  <c r="K5" i="21"/>
  <c r="I6" i="21"/>
  <c r="G7" i="21"/>
  <c r="E8" i="21"/>
  <c r="H4" i="21"/>
  <c r="F5" i="21"/>
  <c r="D6" i="21"/>
  <c r="B7" i="21"/>
  <c r="J7" i="21"/>
  <c r="H8" i="21"/>
  <c r="B2" i="21"/>
  <c r="B6" i="21"/>
  <c r="H7" i="21"/>
  <c r="I4" i="21"/>
  <c r="G5" i="21"/>
  <c r="E6" i="21"/>
  <c r="C7" i="21"/>
  <c r="K7" i="21"/>
  <c r="I8" i="21"/>
  <c r="F2" i="21"/>
  <c r="B4" i="21"/>
  <c r="J4" i="21"/>
  <c r="I7" i="21"/>
  <c r="C4" i="21"/>
  <c r="K4" i="21"/>
  <c r="E5" i="33" l="1"/>
  <c r="D6" i="33"/>
  <c r="D6" i="32"/>
  <c r="E5" i="32"/>
  <c r="E5" i="31"/>
  <c r="D6" i="31"/>
  <c r="E5" i="30"/>
  <c r="D6" i="30"/>
  <c r="E5" i="29"/>
  <c r="D6" i="29"/>
  <c r="E5" i="28"/>
  <c r="D6" i="28"/>
  <c r="E5" i="27"/>
  <c r="D6" i="27"/>
  <c r="E5" i="26"/>
  <c r="D6" i="26"/>
  <c r="E5" i="25"/>
  <c r="D6" i="25"/>
  <c r="E5" i="24"/>
  <c r="D6" i="24"/>
  <c r="E5" i="23"/>
  <c r="D6" i="23"/>
  <c r="F5" i="22"/>
  <c r="E6" i="22"/>
  <c r="F5" i="33" l="1"/>
  <c r="E6" i="33"/>
  <c r="F5" i="32"/>
  <c r="E6" i="32"/>
  <c r="F5" i="31"/>
  <c r="E6" i="31"/>
  <c r="F5" i="30"/>
  <c r="E6" i="30"/>
  <c r="F5" i="29"/>
  <c r="E6" i="29"/>
  <c r="F5" i="28"/>
  <c r="E6" i="28"/>
  <c r="F5" i="27"/>
  <c r="E6" i="27"/>
  <c r="F5" i="26"/>
  <c r="E6" i="26"/>
  <c r="F5" i="25"/>
  <c r="E6" i="25"/>
  <c r="F5" i="24"/>
  <c r="E6" i="24"/>
  <c r="F5" i="23"/>
  <c r="E6" i="23"/>
  <c r="G5" i="22"/>
  <c r="F6" i="22"/>
  <c r="F6" i="33" l="1"/>
  <c r="G5" i="33"/>
  <c r="G5" i="32"/>
  <c r="F6" i="32"/>
  <c r="G5" i="31"/>
  <c r="F6" i="31"/>
  <c r="G5" i="30"/>
  <c r="F6" i="30"/>
  <c r="G5" i="29"/>
  <c r="F6" i="29"/>
  <c r="G5" i="28"/>
  <c r="F6" i="28"/>
  <c r="G5" i="27"/>
  <c r="F6" i="27"/>
  <c r="G5" i="26"/>
  <c r="F6" i="26"/>
  <c r="G5" i="25"/>
  <c r="F6" i="25"/>
  <c r="G5" i="24"/>
  <c r="F6" i="24"/>
  <c r="F6" i="23"/>
  <c r="G5" i="23"/>
  <c r="H5" i="22"/>
  <c r="G6" i="22"/>
  <c r="H5" i="33" l="1"/>
  <c r="G6" i="33"/>
  <c r="H5" i="32"/>
  <c r="G6" i="32"/>
  <c r="H5" i="31"/>
  <c r="G6" i="31"/>
  <c r="H5" i="30"/>
  <c r="G6" i="30"/>
  <c r="H5" i="29"/>
  <c r="G6" i="29"/>
  <c r="H5" i="28"/>
  <c r="G6" i="28"/>
  <c r="H5" i="27"/>
  <c r="G6" i="27"/>
  <c r="H5" i="26"/>
  <c r="G6" i="26"/>
  <c r="H5" i="25"/>
  <c r="G6" i="25"/>
  <c r="H5" i="24"/>
  <c r="G6" i="24"/>
  <c r="G6" i="23"/>
  <c r="H5" i="23"/>
  <c r="I5" i="22"/>
  <c r="H6" i="22"/>
  <c r="H6" i="33" l="1"/>
  <c r="I5" i="33"/>
  <c r="I5" i="32"/>
  <c r="H6" i="32"/>
  <c r="H6" i="31"/>
  <c r="I5" i="31"/>
  <c r="H6" i="30"/>
  <c r="I5" i="30"/>
  <c r="I5" i="29"/>
  <c r="H6" i="29"/>
  <c r="H6" i="28"/>
  <c r="I5" i="28"/>
  <c r="H6" i="27"/>
  <c r="I5" i="27"/>
  <c r="H6" i="26"/>
  <c r="I5" i="26"/>
  <c r="I5" i="25"/>
  <c r="H6" i="25"/>
  <c r="I5" i="24"/>
  <c r="H6" i="24"/>
  <c r="I5" i="23"/>
  <c r="H6" i="23"/>
  <c r="J5" i="22"/>
  <c r="I6" i="22"/>
  <c r="J5" i="33" l="1"/>
  <c r="I6" i="33"/>
  <c r="J5" i="32"/>
  <c r="I6" i="32"/>
  <c r="J5" i="31"/>
  <c r="I6" i="31"/>
  <c r="J5" i="30"/>
  <c r="I6" i="30"/>
  <c r="J5" i="29"/>
  <c r="I6" i="29"/>
  <c r="J5" i="28"/>
  <c r="I6" i="28"/>
  <c r="J5" i="27"/>
  <c r="I6" i="27"/>
  <c r="J5" i="26"/>
  <c r="I6" i="26"/>
  <c r="J5" i="25"/>
  <c r="I6" i="25"/>
  <c r="J5" i="24"/>
  <c r="I6" i="24"/>
  <c r="J5" i="23"/>
  <c r="I6" i="23"/>
  <c r="K5" i="22"/>
  <c r="J6" i="22"/>
  <c r="J6" i="33" l="1"/>
  <c r="K5" i="33"/>
  <c r="J6" i="32"/>
  <c r="K5" i="32"/>
  <c r="K5" i="31"/>
  <c r="J6" i="31"/>
  <c r="K5" i="30"/>
  <c r="J6" i="30"/>
  <c r="J6" i="29"/>
  <c r="K5" i="29"/>
  <c r="K5" i="28"/>
  <c r="J6" i="28"/>
  <c r="J6" i="27"/>
  <c r="K5" i="27"/>
  <c r="K5" i="26"/>
  <c r="J6" i="26"/>
  <c r="J6" i="25"/>
  <c r="K5" i="25"/>
  <c r="J6" i="24"/>
  <c r="K5" i="24"/>
  <c r="J6" i="23"/>
  <c r="K5" i="23"/>
  <c r="L5" i="22"/>
  <c r="K6" i="22"/>
  <c r="K6" i="33" l="1"/>
  <c r="L5" i="33"/>
  <c r="K6" i="32"/>
  <c r="L5" i="32"/>
  <c r="K6" i="31"/>
  <c r="L5" i="31"/>
  <c r="K6" i="30"/>
  <c r="L5" i="30"/>
  <c r="K6" i="29"/>
  <c r="L5" i="29"/>
  <c r="K6" i="28"/>
  <c r="L5" i="28"/>
  <c r="K6" i="27"/>
  <c r="L5" i="27"/>
  <c r="K6" i="26"/>
  <c r="L5" i="26"/>
  <c r="K6" i="25"/>
  <c r="L5" i="25"/>
  <c r="K6" i="24"/>
  <c r="L5" i="24"/>
  <c r="K6" i="23"/>
  <c r="L5" i="23"/>
  <c r="M5" i="22"/>
  <c r="L6" i="22"/>
  <c r="M5" i="33" l="1"/>
  <c r="L6" i="33"/>
  <c r="L6" i="32"/>
  <c r="M5" i="32"/>
  <c r="M5" i="31"/>
  <c r="L6" i="31"/>
  <c r="M5" i="30"/>
  <c r="L6" i="30"/>
  <c r="M5" i="29"/>
  <c r="L6" i="29"/>
  <c r="M5" i="28"/>
  <c r="L6" i="28"/>
  <c r="M5" i="27"/>
  <c r="L6" i="27"/>
  <c r="M5" i="26"/>
  <c r="L6" i="26"/>
  <c r="M5" i="25"/>
  <c r="L6" i="25"/>
  <c r="L6" i="24"/>
  <c r="M5" i="24"/>
  <c r="M5" i="23"/>
  <c r="L6" i="23"/>
  <c r="N5" i="22"/>
  <c r="M6" i="22"/>
  <c r="N5" i="33" l="1"/>
  <c r="M6" i="33"/>
  <c r="M6" i="32"/>
  <c r="N5" i="32"/>
  <c r="N5" i="31"/>
  <c r="M6" i="31"/>
  <c r="N5" i="30"/>
  <c r="M6" i="30"/>
  <c r="N5" i="29"/>
  <c r="M6" i="29"/>
  <c r="N5" i="28"/>
  <c r="M6" i="28"/>
  <c r="N5" i="27"/>
  <c r="M6" i="27"/>
  <c r="N5" i="26"/>
  <c r="M6" i="26"/>
  <c r="N5" i="25"/>
  <c r="M6" i="25"/>
  <c r="N5" i="24"/>
  <c r="M6" i="24"/>
  <c r="N5" i="23"/>
  <c r="M6" i="23"/>
  <c r="O5" i="22"/>
  <c r="N6" i="22"/>
  <c r="N6" i="33" l="1"/>
  <c r="O5" i="33"/>
  <c r="O5" i="32"/>
  <c r="N6" i="32"/>
  <c r="N6" i="31"/>
  <c r="O5" i="31"/>
  <c r="N6" i="30"/>
  <c r="O5" i="30"/>
  <c r="O5" i="29"/>
  <c r="N6" i="29"/>
  <c r="N6" i="28"/>
  <c r="O5" i="28"/>
  <c r="N6" i="27"/>
  <c r="O5" i="27"/>
  <c r="O5" i="26"/>
  <c r="N6" i="26"/>
  <c r="O5" i="25"/>
  <c r="N6" i="25"/>
  <c r="O5" i="24"/>
  <c r="N6" i="24"/>
  <c r="N6" i="23"/>
  <c r="O5" i="23"/>
  <c r="P5" i="22"/>
  <c r="O6" i="22"/>
  <c r="P5" i="33" l="1"/>
  <c r="O6" i="33"/>
  <c r="P5" i="32"/>
  <c r="O6" i="32"/>
  <c r="P5" i="31"/>
  <c r="O6" i="31"/>
  <c r="P5" i="30"/>
  <c r="O6" i="30"/>
  <c r="P5" i="29"/>
  <c r="O6" i="29"/>
  <c r="P5" i="28"/>
  <c r="O6" i="28"/>
  <c r="P5" i="27"/>
  <c r="O6" i="27"/>
  <c r="P5" i="26"/>
  <c r="O6" i="26"/>
  <c r="P5" i="25"/>
  <c r="O6" i="25"/>
  <c r="P5" i="24"/>
  <c r="O6" i="24"/>
  <c r="O6" i="23"/>
  <c r="P5" i="23"/>
  <c r="Q5" i="22"/>
  <c r="P6" i="22"/>
  <c r="P6" i="33" l="1"/>
  <c r="Q5" i="33"/>
  <c r="Q5" i="32"/>
  <c r="P6" i="32"/>
  <c r="P6" i="31"/>
  <c r="Q5" i="31"/>
  <c r="P6" i="30"/>
  <c r="Q5" i="30"/>
  <c r="P6" i="29"/>
  <c r="Q5" i="29"/>
  <c r="Q5" i="28"/>
  <c r="P6" i="28"/>
  <c r="P6" i="27"/>
  <c r="Q5" i="27"/>
  <c r="Q5" i="26"/>
  <c r="P6" i="26"/>
  <c r="Q5" i="25"/>
  <c r="P6" i="25"/>
  <c r="Q5" i="24"/>
  <c r="P6" i="24"/>
  <c r="Q5" i="23"/>
  <c r="P6" i="23"/>
  <c r="R5" i="22"/>
  <c r="Q6" i="22"/>
  <c r="R5" i="33" l="1"/>
  <c r="Q6" i="33"/>
  <c r="R5" i="32"/>
  <c r="Q6" i="32"/>
  <c r="R5" i="31"/>
  <c r="Q6" i="31"/>
  <c r="R5" i="30"/>
  <c r="Q6" i="30"/>
  <c r="R5" i="29"/>
  <c r="Q6" i="29"/>
  <c r="R5" i="28"/>
  <c r="Q6" i="28"/>
  <c r="R5" i="27"/>
  <c r="Q6" i="27"/>
  <c r="R5" i="26"/>
  <c r="Q6" i="26"/>
  <c r="R5" i="25"/>
  <c r="Q6" i="25"/>
  <c r="R5" i="24"/>
  <c r="Q6" i="24"/>
  <c r="R5" i="23"/>
  <c r="Q6" i="23"/>
  <c r="S5" i="22"/>
  <c r="R6" i="22"/>
  <c r="R6" i="33" l="1"/>
  <c r="S5" i="33"/>
  <c r="R6" i="32"/>
  <c r="S5" i="32"/>
  <c r="S5" i="31"/>
  <c r="R6" i="31"/>
  <c r="S5" i="30"/>
  <c r="R6" i="30"/>
  <c r="S5" i="29"/>
  <c r="R6" i="29"/>
  <c r="R6" i="28"/>
  <c r="S5" i="28"/>
  <c r="R6" i="27"/>
  <c r="S5" i="27"/>
  <c r="S5" i="26"/>
  <c r="R6" i="26"/>
  <c r="R6" i="25"/>
  <c r="S5" i="25"/>
  <c r="R6" i="24"/>
  <c r="S5" i="24"/>
  <c r="R6" i="23"/>
  <c r="S5" i="23"/>
  <c r="T5" i="22"/>
  <c r="S6" i="22"/>
  <c r="S6" i="33" l="1"/>
  <c r="T5" i="33"/>
  <c r="S6" i="32"/>
  <c r="T5" i="32"/>
  <c r="S6" i="31"/>
  <c r="T5" i="31"/>
  <c r="S6" i="30"/>
  <c r="T5" i="30"/>
  <c r="S6" i="29"/>
  <c r="T5" i="29"/>
  <c r="S6" i="28"/>
  <c r="T5" i="28"/>
  <c r="S6" i="27"/>
  <c r="T5" i="27"/>
  <c r="S6" i="26"/>
  <c r="T5" i="26"/>
  <c r="S6" i="25"/>
  <c r="T5" i="25"/>
  <c r="S6" i="24"/>
  <c r="T5" i="24"/>
  <c r="S6" i="23"/>
  <c r="T5" i="23"/>
  <c r="U5" i="22"/>
  <c r="T6" i="22"/>
  <c r="U5" i="33" l="1"/>
  <c r="T6" i="33"/>
  <c r="T6" i="32"/>
  <c r="U5" i="32"/>
  <c r="U5" i="31"/>
  <c r="T6" i="31"/>
  <c r="U5" i="30"/>
  <c r="T6" i="30"/>
  <c r="U5" i="29"/>
  <c r="T6" i="29"/>
  <c r="U5" i="28"/>
  <c r="T6" i="28"/>
  <c r="U5" i="27"/>
  <c r="T6" i="27"/>
  <c r="U5" i="26"/>
  <c r="T6" i="26"/>
  <c r="U5" i="25"/>
  <c r="T6" i="25"/>
  <c r="U5" i="24"/>
  <c r="T6" i="24"/>
  <c r="U5" i="23"/>
  <c r="T6" i="23"/>
  <c r="U6" i="22"/>
  <c r="V5" i="22"/>
  <c r="V5" i="33" l="1"/>
  <c r="U6" i="33"/>
  <c r="V5" i="32"/>
  <c r="U6" i="32"/>
  <c r="V5" i="31"/>
  <c r="U6" i="31"/>
  <c r="V5" i="30"/>
  <c r="U6" i="30"/>
  <c r="V5" i="29"/>
  <c r="U6" i="29"/>
  <c r="V5" i="28"/>
  <c r="U6" i="28"/>
  <c r="V5" i="27"/>
  <c r="U6" i="27"/>
  <c r="V5" i="26"/>
  <c r="U6" i="26"/>
  <c r="V5" i="25"/>
  <c r="U6" i="25"/>
  <c r="V5" i="24"/>
  <c r="U6" i="24"/>
  <c r="V5" i="23"/>
  <c r="U6" i="23"/>
  <c r="W5" i="22"/>
  <c r="V6" i="22"/>
  <c r="V6" i="33" l="1"/>
  <c r="W5" i="33"/>
  <c r="W5" i="32"/>
  <c r="V6" i="32"/>
  <c r="W5" i="31"/>
  <c r="V6" i="31"/>
  <c r="V6" i="30"/>
  <c r="W5" i="30"/>
  <c r="W5" i="29"/>
  <c r="V6" i="29"/>
  <c r="V6" i="28"/>
  <c r="W5" i="28"/>
  <c r="W5" i="27"/>
  <c r="V6" i="27"/>
  <c r="W5" i="26"/>
  <c r="V6" i="26"/>
  <c r="V6" i="25"/>
  <c r="W5" i="25"/>
  <c r="W5" i="24"/>
  <c r="V6" i="24"/>
  <c r="V6" i="23"/>
  <c r="W5" i="23"/>
  <c r="X5" i="22"/>
  <c r="W6" i="22"/>
  <c r="X5" i="33" l="1"/>
  <c r="W6" i="33"/>
  <c r="X5" i="32"/>
  <c r="W6" i="32"/>
  <c r="X5" i="31"/>
  <c r="W6" i="31"/>
  <c r="X5" i="30"/>
  <c r="W6" i="30"/>
  <c r="X5" i="29"/>
  <c r="W6" i="29"/>
  <c r="X5" i="28"/>
  <c r="W6" i="28"/>
  <c r="X5" i="27"/>
  <c r="W6" i="27"/>
  <c r="X5" i="26"/>
  <c r="W6" i="26"/>
  <c r="W6" i="25"/>
  <c r="X5" i="25"/>
  <c r="X5" i="24"/>
  <c r="W6" i="24"/>
  <c r="W6" i="23"/>
  <c r="X5" i="23"/>
  <c r="Y5" i="22"/>
  <c r="X6" i="22"/>
  <c r="X6" i="33" l="1"/>
  <c r="Y5" i="33"/>
  <c r="Y5" i="32"/>
  <c r="X6" i="32"/>
  <c r="Y5" i="31"/>
  <c r="X6" i="31"/>
  <c r="X6" i="30"/>
  <c r="Y5" i="30"/>
  <c r="Y5" i="29"/>
  <c r="X6" i="29"/>
  <c r="X6" i="28"/>
  <c r="Y5" i="28"/>
  <c r="Y5" i="27"/>
  <c r="X6" i="27"/>
  <c r="X6" i="26"/>
  <c r="Y5" i="26"/>
  <c r="Y5" i="25"/>
  <c r="X6" i="25"/>
  <c r="Y5" i="24"/>
  <c r="X6" i="24"/>
  <c r="Y5" i="23"/>
  <c r="X6" i="23"/>
  <c r="Z5" i="22"/>
  <c r="Y6" i="22"/>
  <c r="Z5" i="33" l="1"/>
  <c r="Y6" i="33"/>
  <c r="Z5" i="32"/>
  <c r="Y6" i="32"/>
  <c r="Z5" i="31"/>
  <c r="Y6" i="31"/>
  <c r="Z5" i="30"/>
  <c r="Y6" i="30"/>
  <c r="Z5" i="29"/>
  <c r="Y6" i="29"/>
  <c r="Z5" i="28"/>
  <c r="Y6" i="28"/>
  <c r="Z5" i="27"/>
  <c r="Y6" i="27"/>
  <c r="Z5" i="26"/>
  <c r="Y6" i="26"/>
  <c r="Z5" i="25"/>
  <c r="Y6" i="25"/>
  <c r="Z5" i="24"/>
  <c r="Y6" i="24"/>
  <c r="Z5" i="23"/>
  <c r="Y6" i="23"/>
  <c r="AA5" i="22"/>
  <c r="Z6" i="22"/>
  <c r="AA5" i="33" l="1"/>
  <c r="Z6" i="33"/>
  <c r="Z6" i="32"/>
  <c r="AA5" i="32"/>
  <c r="AA5" i="31"/>
  <c r="Z6" i="31"/>
  <c r="AA5" i="30"/>
  <c r="Z6" i="30"/>
  <c r="Z6" i="29"/>
  <c r="AA5" i="29"/>
  <c r="AA5" i="28"/>
  <c r="Z6" i="28"/>
  <c r="Z6" i="27"/>
  <c r="AA5" i="27"/>
  <c r="Z6" i="26"/>
  <c r="AA5" i="26"/>
  <c r="Z6" i="25"/>
  <c r="AA5" i="25"/>
  <c r="Z6" i="24"/>
  <c r="AA5" i="24"/>
  <c r="Z6" i="23"/>
  <c r="AA5" i="23"/>
  <c r="AB5" i="22"/>
  <c r="AA6" i="22"/>
  <c r="AA6" i="33" l="1"/>
  <c r="AB5" i="33"/>
  <c r="AA6" i="32"/>
  <c r="AB5" i="32"/>
  <c r="AA6" i="31"/>
  <c r="AB5" i="31"/>
  <c r="AA6" i="30"/>
  <c r="AB5" i="30"/>
  <c r="AA6" i="29"/>
  <c r="AB5" i="29"/>
  <c r="AA6" i="28"/>
  <c r="AB5" i="28"/>
  <c r="AA6" i="27"/>
  <c r="AB5" i="27"/>
  <c r="AA6" i="26"/>
  <c r="AB5" i="26"/>
  <c r="AA6" i="25"/>
  <c r="AB5" i="25"/>
  <c r="AA6" i="24"/>
  <c r="AB5" i="24"/>
  <c r="AA6" i="23"/>
  <c r="AB5" i="23"/>
  <c r="AC5" i="22"/>
  <c r="AB6" i="22"/>
  <c r="AC5" i="33" l="1"/>
  <c r="AB6" i="33"/>
  <c r="AB6" i="32"/>
  <c r="AC5" i="32"/>
  <c r="AC5" i="31"/>
  <c r="AB6" i="31"/>
  <c r="AC5" i="30"/>
  <c r="AB6" i="30"/>
  <c r="AC5" i="29"/>
  <c r="AB6" i="29"/>
  <c r="AC5" i="28"/>
  <c r="AB6" i="28"/>
  <c r="AC5" i="27"/>
  <c r="AB6" i="27"/>
  <c r="AC5" i="26"/>
  <c r="AB6" i="26"/>
  <c r="AC5" i="25"/>
  <c r="AB6" i="25"/>
  <c r="AB6" i="24"/>
  <c r="AC5" i="24"/>
  <c r="AC5" i="23"/>
  <c r="AB6" i="23"/>
  <c r="AD5" i="22"/>
  <c r="AC6" i="22"/>
  <c r="AD5" i="33" l="1"/>
  <c r="AC6" i="33"/>
  <c r="AD5" i="32"/>
  <c r="AC6" i="32"/>
  <c r="AD5" i="31"/>
  <c r="AC6" i="31"/>
  <c r="AD5" i="30"/>
  <c r="AC6" i="30"/>
  <c r="AD5" i="29"/>
  <c r="AC6" i="29"/>
  <c r="AD5" i="28"/>
  <c r="AC6" i="28"/>
  <c r="AD5" i="27"/>
  <c r="AC6" i="27"/>
  <c r="AD5" i="26"/>
  <c r="AC6" i="26"/>
  <c r="AD5" i="25"/>
  <c r="AC6" i="25"/>
  <c r="AD5" i="24"/>
  <c r="AC6" i="24"/>
  <c r="AD5" i="23"/>
  <c r="AC6" i="23"/>
  <c r="AE5" i="22"/>
  <c r="AD6" i="22"/>
  <c r="AD6" i="33" l="1"/>
  <c r="AE5" i="33"/>
  <c r="AE5" i="32"/>
  <c r="AD6" i="32"/>
  <c r="AD6" i="31"/>
  <c r="AE5" i="31"/>
  <c r="AD6" i="30"/>
  <c r="AE5" i="30"/>
  <c r="AE5" i="29"/>
  <c r="AD6" i="29"/>
  <c r="AD6" i="28"/>
  <c r="AE5" i="28"/>
  <c r="AE5" i="27"/>
  <c r="AD6" i="27"/>
  <c r="AE5" i="26"/>
  <c r="AD6" i="26"/>
  <c r="AE5" i="25"/>
  <c r="AD6" i="25"/>
  <c r="AE5" i="24"/>
  <c r="AD6" i="24"/>
  <c r="AD6" i="23"/>
  <c r="AE5" i="23"/>
  <c r="AF5" i="22"/>
  <c r="AE6" i="22"/>
  <c r="AF5" i="33" l="1"/>
  <c r="AE6" i="33"/>
  <c r="AF5" i="32"/>
  <c r="AE6" i="32"/>
  <c r="AF5" i="31"/>
  <c r="AE6" i="31"/>
  <c r="AF5" i="30"/>
  <c r="AE6" i="30"/>
  <c r="AF5" i="29"/>
  <c r="AE6" i="29"/>
  <c r="AF5" i="28"/>
  <c r="AE6" i="28"/>
  <c r="AF5" i="27"/>
  <c r="AE6" i="27"/>
  <c r="AF5" i="26"/>
  <c r="AE6" i="26"/>
  <c r="AF5" i="25"/>
  <c r="AE6" i="25"/>
  <c r="AF5" i="24"/>
  <c r="AE6" i="24"/>
  <c r="AE6" i="23"/>
  <c r="AF5" i="23"/>
  <c r="AG5" i="22"/>
  <c r="AG6" i="22" s="1"/>
  <c r="AF6" i="22"/>
  <c r="AF6" i="33" l="1"/>
  <c r="AG5" i="33"/>
  <c r="AG6" i="33" s="1"/>
  <c r="AG5" i="32"/>
  <c r="AG6" i="32" s="1"/>
  <c r="AF6" i="32"/>
  <c r="AF6" i="31"/>
  <c r="AG5" i="31"/>
  <c r="AG6" i="31" s="1"/>
  <c r="AF6" i="30"/>
  <c r="AG5" i="30"/>
  <c r="AG6" i="30" s="1"/>
  <c r="AF6" i="29"/>
  <c r="AG5" i="29"/>
  <c r="AG6" i="29" s="1"/>
  <c r="AG5" i="28"/>
  <c r="AG6" i="28" s="1"/>
  <c r="AF6" i="28"/>
  <c r="AF6" i="27"/>
  <c r="AG5" i="27"/>
  <c r="AG6" i="27" s="1"/>
  <c r="AF6" i="26"/>
  <c r="AG5" i="26"/>
  <c r="AG6" i="26" s="1"/>
  <c r="AG5" i="25"/>
  <c r="AG6" i="25" s="1"/>
  <c r="AF6" i="25"/>
  <c r="AG5" i="24"/>
  <c r="AG6" i="24" s="1"/>
  <c r="AF6" i="24"/>
  <c r="AG5" i="23"/>
  <c r="AG6" i="23" s="1"/>
  <c r="AF6" i="23"/>
</calcChain>
</file>

<file path=xl/sharedStrings.xml><?xml version="1.0" encoding="utf-8"?>
<sst xmlns="http://schemas.openxmlformats.org/spreadsheetml/2006/main" count="91" uniqueCount="46">
  <si>
    <t>Jahr:</t>
  </si>
  <si>
    <t>Tag der deutschen Einheit</t>
  </si>
  <si>
    <t>Karfreitag</t>
  </si>
  <si>
    <t>Ostern</t>
  </si>
  <si>
    <t>Ostermontag</t>
  </si>
  <si>
    <t>Christi Himmelfahrt</t>
  </si>
  <si>
    <t>Pfingstsonntag</t>
  </si>
  <si>
    <t>Pfingstmontag</t>
  </si>
  <si>
    <t>Fronleichnam</t>
  </si>
  <si>
    <t>Neujahr</t>
  </si>
  <si>
    <t>Heilige drei Könige</t>
  </si>
  <si>
    <t>1. Mai</t>
  </si>
  <si>
    <t>Maria Himmelfahrt</t>
  </si>
  <si>
    <t>Allerheiligen</t>
  </si>
  <si>
    <t>Weihnachten</t>
  </si>
  <si>
    <t>Monat</t>
  </si>
  <si>
    <t>U</t>
  </si>
  <si>
    <t>Erreichbarkeit über Weihnachten/Neujahr</t>
  </si>
  <si>
    <t>Eingetragene Urlaubstage:</t>
  </si>
  <si>
    <t>Namen:</t>
  </si>
  <si>
    <t>Mobil:</t>
  </si>
  <si>
    <t>Festnetz</t>
  </si>
  <si>
    <t>Donald Duck</t>
  </si>
  <si>
    <t>Daisy Duck</t>
  </si>
  <si>
    <t>Tick</t>
  </si>
  <si>
    <t>Trick</t>
  </si>
  <si>
    <t>Track</t>
  </si>
  <si>
    <t>Daniel Düsentrieb</t>
  </si>
  <si>
    <t>Panzerknacker I</t>
  </si>
  <si>
    <t>Panzerknacker II</t>
  </si>
  <si>
    <t>Panzerknacker III</t>
  </si>
  <si>
    <t>Gundel Gaukley</t>
  </si>
  <si>
    <t>Dagobert Duck</t>
  </si>
  <si>
    <t>Dustav Gans</t>
  </si>
  <si>
    <t>Anette Duck</t>
  </si>
  <si>
    <t>Primus von Quack</t>
  </si>
  <si>
    <t>Franz Gans</t>
  </si>
  <si>
    <t>Gilbert Gans</t>
  </si>
  <si>
    <t>Emil Erpel</t>
  </si>
  <si>
    <t>Freddy Duck</t>
  </si>
  <si>
    <t>Golo Gans</t>
  </si>
  <si>
    <t>Degenhard Duck</t>
  </si>
  <si>
    <t>Gotthold Gans</t>
  </si>
  <si>
    <t>Legende: D = Dienstreise,  U = Urlaub, G = Gleitzeit, K = Kurs/Seminar/Messe, TZ = Teilzeit</t>
  </si>
  <si>
    <t xml:space="preserve">A = </t>
  </si>
  <si>
    <t>ANZAHL 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</si>
</sst>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"/>
    <numFmt numFmtId="165" formatCode="ddd"/>
  </numFmts>
  <fonts count="2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8"/>
      <color indexed="38"/>
      <name val="Cambria"/>
      <family val="2"/>
    </font>
    <font>
      <b/>
      <sz val="15"/>
      <color indexed="38"/>
      <name val="Calibri"/>
      <family val="2"/>
    </font>
    <font>
      <b/>
      <sz val="13"/>
      <color indexed="38"/>
      <name val="Calibri"/>
      <family val="2"/>
    </font>
    <font>
      <b/>
      <sz val="11"/>
      <color indexed="38"/>
      <name val="Calibri"/>
      <family val="2"/>
    </font>
    <font>
      <sz val="11"/>
      <color indexed="10"/>
      <name val="Calibri"/>
      <family val="2"/>
    </font>
    <font>
      <sz val="11"/>
      <color indexed="37"/>
      <name val="Calibri"/>
      <family val="2"/>
    </font>
    <font>
      <sz val="11"/>
      <color indexed="14"/>
      <name val="Calibri"/>
      <family val="2"/>
    </font>
    <font>
      <b/>
      <sz val="11"/>
      <color indexed="8"/>
      <name val="Calibri"/>
      <family val="2"/>
    </font>
    <font>
      <sz val="11"/>
      <color indexed="45"/>
      <name val="Calibri"/>
      <family val="2"/>
    </font>
    <font>
      <b/>
      <sz val="11"/>
      <color indexed="8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b/>
      <sz val="11"/>
      <color indexed="9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0"/>
      <color theme="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49"/>
        <bgColor indexed="49"/>
      </patternFill>
    </fill>
    <fill>
      <patternFill patternType="solid">
        <fgColor indexed="31"/>
        <bgColor indexed="31"/>
      </patternFill>
    </fill>
    <fill>
      <patternFill patternType="solid">
        <fgColor indexed="55"/>
        <bgColor indexed="55"/>
      </patternFill>
    </fill>
    <fill>
      <patternFill patternType="solid">
        <fgColor indexed="20"/>
        <bgColor indexed="20"/>
      </patternFill>
    </fill>
    <fill>
      <patternFill patternType="solid">
        <fgColor indexed="40"/>
        <bgColor indexed="40"/>
      </patternFill>
    </fill>
    <fill>
      <patternFill patternType="solid">
        <fgColor indexed="11"/>
        <bgColor indexed="11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indexed="16"/>
        <bgColor indexed="16"/>
      </patternFill>
    </fill>
    <fill>
      <patternFill patternType="solid">
        <fgColor indexed="27"/>
        <bgColor indexed="27"/>
      </patternFill>
    </fill>
    <fill>
      <patternFill patternType="solid">
        <fgColor indexed="17"/>
        <bgColor indexed="17"/>
      </patternFill>
    </fill>
    <fill>
      <patternFill patternType="solid">
        <fgColor indexed="13"/>
        <bgColor indexed="13"/>
      </patternFill>
    </fill>
    <fill>
      <patternFill patternType="solid">
        <fgColor indexed="9"/>
        <bgColor indexed="9"/>
      </patternFill>
    </fill>
    <fill>
      <patternFill patternType="solid">
        <fgColor indexed="19"/>
        <bgColor indexed="19"/>
      </patternFill>
    </fill>
    <fill>
      <patternFill patternType="lightUp">
        <fgColor indexed="9"/>
        <bgColor indexed="48"/>
      </patternFill>
    </fill>
    <fill>
      <patternFill patternType="lightUp">
        <fgColor indexed="9"/>
        <bgColor indexed="61"/>
      </patternFill>
    </fill>
    <fill>
      <patternFill patternType="lightUp">
        <fgColor indexed="9"/>
        <bgColor indexed="13"/>
      </patternFill>
    </fill>
    <fill>
      <patternFill patternType="solid">
        <fgColor indexed="53"/>
        <bgColor indexed="5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20"/>
      </bottom>
      <diagonal/>
    </border>
    <border>
      <left/>
      <right/>
      <top/>
      <bottom style="double">
        <color indexed="5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9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7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20" fillId="13" borderId="0" applyNumberFormat="0" applyBorder="0" applyAlignment="0" applyProtection="0"/>
    <xf numFmtId="0" fontId="20" fillId="4" borderId="0" applyNumberFormat="0" applyBorder="0" applyAlignment="0" applyProtection="0"/>
    <xf numFmtId="0" fontId="19" fillId="14" borderId="0" applyNumberFormat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7" borderId="0" applyNumberFormat="0" applyBorder="0" applyAlignment="0" applyProtection="0"/>
    <xf numFmtId="0" fontId="19" fillId="15" borderId="0" applyNumberFormat="0" applyBorder="0" applyAlignment="0" applyProtection="0"/>
    <xf numFmtId="0" fontId="13" fillId="16" borderId="1" applyNumberFormat="0" applyAlignment="0" applyProtection="0"/>
    <xf numFmtId="0" fontId="14" fillId="16" borderId="1" applyNumberFormat="0" applyAlignment="0" applyProtection="0"/>
    <xf numFmtId="0" fontId="4" fillId="0" borderId="0" applyNumberFormat="0" applyFill="0" applyBorder="0" applyAlignment="0" applyProtection="0"/>
    <xf numFmtId="0" fontId="12" fillId="17" borderId="1" applyNumberFormat="0" applyAlignment="0" applyProtection="0"/>
    <xf numFmtId="0" fontId="11" fillId="0" borderId="2" applyNumberFormat="0" applyFill="0" applyAlignment="0" applyProtection="0"/>
    <xf numFmtId="0" fontId="8" fillId="4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0" fillId="17" borderId="0" applyNumberFormat="0" applyBorder="0" applyAlignment="0" applyProtection="0"/>
    <xf numFmtId="0" fontId="18" fillId="10" borderId="3" applyNumberFormat="0" applyFont="0" applyAlignment="0" applyProtection="0"/>
    <xf numFmtId="0" fontId="9" fillId="21" borderId="0" applyNumberFormat="0" applyBorder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7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6" fillId="16" borderId="8" applyNumberFormat="0" applyAlignment="0" applyProtection="0"/>
    <xf numFmtId="0" fontId="2" fillId="0" borderId="0"/>
  </cellStyleXfs>
  <cellXfs count="38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0" xfId="0" applyFont="1" applyProtection="1">
      <protection locked="0" hidden="1"/>
    </xf>
    <xf numFmtId="49" fontId="1" fillId="0" borderId="0" xfId="0" applyNumberFormat="1" applyFont="1" applyProtection="1">
      <protection locked="0" hidden="1"/>
    </xf>
    <xf numFmtId="0" fontId="1" fillId="0" borderId="0" xfId="0" applyFont="1" applyFill="1" applyProtection="1">
      <protection locked="0" hidden="1"/>
    </xf>
    <xf numFmtId="0" fontId="1" fillId="0" borderId="0" xfId="44" applyFont="1"/>
    <xf numFmtId="0" fontId="2" fillId="0" borderId="0" xfId="44"/>
    <xf numFmtId="0" fontId="1" fillId="0" borderId="11" xfId="44" applyFont="1" applyBorder="1"/>
    <xf numFmtId="16" fontId="1" fillId="0" borderId="0" xfId="44" quotePrefix="1" applyNumberFormat="1" applyFont="1"/>
    <xf numFmtId="0" fontId="0" fillId="22" borderId="0" xfId="0" applyFill="1" applyProtection="1">
      <protection locked="0" hidden="1"/>
    </xf>
    <xf numFmtId="0" fontId="2" fillId="22" borderId="0" xfId="0" applyFont="1" applyFill="1" applyProtection="1">
      <protection locked="0" hidden="1"/>
    </xf>
    <xf numFmtId="0" fontId="0" fillId="0" borderId="0" xfId="0" applyAlignment="1">
      <alignment horizontal="right"/>
    </xf>
    <xf numFmtId="14" fontId="2" fillId="22" borderId="0" xfId="44" applyNumberFormat="1" applyFill="1"/>
    <xf numFmtId="14" fontId="2" fillId="22" borderId="11" xfId="44" applyNumberFormat="1" applyFill="1" applyBorder="1"/>
    <xf numFmtId="0" fontId="21" fillId="23" borderId="0" xfId="44" applyFont="1" applyFill="1" applyAlignment="1">
      <alignment horizontal="center"/>
    </xf>
    <xf numFmtId="0" fontId="0" fillId="24" borderId="0" xfId="0" applyFill="1"/>
    <xf numFmtId="0" fontId="2" fillId="0" borderId="0" xfId="0" applyFont="1"/>
    <xf numFmtId="0" fontId="0" fillId="24" borderId="14" xfId="0" applyFill="1" applyBorder="1"/>
    <xf numFmtId="0" fontId="0" fillId="24" borderId="11" xfId="0" applyFill="1" applyBorder="1"/>
    <xf numFmtId="0" fontId="0" fillId="24" borderId="13" xfId="0" applyFill="1" applyBorder="1"/>
    <xf numFmtId="0" fontId="0" fillId="0" borderId="15" xfId="0" applyBorder="1"/>
    <xf numFmtId="0" fontId="0" fillId="0" borderId="16" xfId="0" applyBorder="1"/>
    <xf numFmtId="164" fontId="0" fillId="0" borderId="16" xfId="0" applyNumberFormat="1" applyBorder="1"/>
    <xf numFmtId="164" fontId="0" fillId="0" borderId="14" xfId="0" applyNumberFormat="1" applyBorder="1"/>
    <xf numFmtId="0" fontId="0" fillId="0" borderId="9" xfId="0" applyBorder="1"/>
    <xf numFmtId="165" fontId="0" fillId="0" borderId="9" xfId="0" applyNumberFormat="1" applyBorder="1"/>
    <xf numFmtId="165" fontId="0" fillId="0" borderId="17" xfId="0" applyNumberFormat="1" applyBorder="1"/>
    <xf numFmtId="0" fontId="0" fillId="25" borderId="13" xfId="0" applyFill="1" applyBorder="1"/>
    <xf numFmtId="0" fontId="0" fillId="25" borderId="10" xfId="0" applyFill="1" applyBorder="1"/>
    <xf numFmtId="0" fontId="1" fillId="25" borderId="13" xfId="0" applyFont="1" applyFill="1" applyBorder="1"/>
    <xf numFmtId="0" fontId="2" fillId="25" borderId="12" xfId="0" applyFont="1" applyFill="1" applyBorder="1"/>
    <xf numFmtId="0" fontId="0" fillId="0" borderId="9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2" xfId="0" applyBorder="1" applyProtection="1">
      <protection locked="0"/>
    </xf>
    <xf numFmtId="0" fontId="0" fillId="24" borderId="13" xfId="0" applyFill="1" applyBorder="1" applyProtection="1">
      <protection locked="0"/>
    </xf>
    <xf numFmtId="0" fontId="0" fillId="0" borderId="0" xfId="0" applyProtection="1">
      <protection locked="0"/>
    </xf>
  </cellXfs>
  <cellStyles count="45">
    <cellStyle name="Akzent1" xfId="1" builtinId="29" customBuiltin="1"/>
    <cellStyle name="Akzent1 - 20%" xfId="2" xr:uid="{00000000-0005-0000-0000-000001000000}"/>
    <cellStyle name="Akzent1 - 40%" xfId="3" xr:uid="{00000000-0005-0000-0000-000002000000}"/>
    <cellStyle name="Akzent1 - 60%" xfId="4" xr:uid="{00000000-0005-0000-0000-000003000000}"/>
    <cellStyle name="Akzent2" xfId="5" builtinId="33" customBuiltin="1"/>
    <cellStyle name="Akzent2 - 20%" xfId="6" xr:uid="{00000000-0005-0000-0000-000005000000}"/>
    <cellStyle name="Akzent2 - 40%" xfId="7" xr:uid="{00000000-0005-0000-0000-000006000000}"/>
    <cellStyle name="Akzent2 - 60%" xfId="8" xr:uid="{00000000-0005-0000-0000-000007000000}"/>
    <cellStyle name="Akzent3" xfId="9" builtinId="37" customBuiltin="1"/>
    <cellStyle name="Akzent3 - 20%" xfId="10" xr:uid="{00000000-0005-0000-0000-000009000000}"/>
    <cellStyle name="Akzent3 - 40%" xfId="11" xr:uid="{00000000-0005-0000-0000-00000A000000}"/>
    <cellStyle name="Akzent3 - 60%" xfId="12" xr:uid="{00000000-0005-0000-0000-00000B000000}"/>
    <cellStyle name="Akzent4" xfId="13" builtinId="41" customBuiltin="1"/>
    <cellStyle name="Akzent4 - 20%" xfId="14" xr:uid="{00000000-0005-0000-0000-00000D000000}"/>
    <cellStyle name="Akzent4 - 40%" xfId="15" xr:uid="{00000000-0005-0000-0000-00000E000000}"/>
    <cellStyle name="Akzent4 - 60%" xfId="16" xr:uid="{00000000-0005-0000-0000-00000F000000}"/>
    <cellStyle name="Akzent5" xfId="17" builtinId="45" customBuiltin="1"/>
    <cellStyle name="Akzent5 - 20%" xfId="18" xr:uid="{00000000-0005-0000-0000-000011000000}"/>
    <cellStyle name="Akzent5 - 40%" xfId="19" xr:uid="{00000000-0005-0000-0000-000012000000}"/>
    <cellStyle name="Akzent5 - 60%" xfId="20" xr:uid="{00000000-0005-0000-0000-000013000000}"/>
    <cellStyle name="Akzent6" xfId="21" builtinId="49" customBuiltin="1"/>
    <cellStyle name="Akzent6 - 20%" xfId="22" xr:uid="{00000000-0005-0000-0000-000015000000}"/>
    <cellStyle name="Akzent6 - 40%" xfId="23" xr:uid="{00000000-0005-0000-0000-000016000000}"/>
    <cellStyle name="Akzent6 - 60%" xfId="24" xr:uid="{00000000-0005-0000-0000-000017000000}"/>
    <cellStyle name="Ausgabe" xfId="25" builtinId="21" customBuiltin="1"/>
    <cellStyle name="Berechnung" xfId="26" builtinId="22" customBuiltin="1"/>
    <cellStyle name="Blattüberschrift" xfId="27" xr:uid="{00000000-0005-0000-0000-00001A000000}"/>
    <cellStyle name="Eingabe" xfId="28" builtinId="20" customBuiltin="1"/>
    <cellStyle name="Ergebnis" xfId="29" builtinId="25" customBuiltin="1"/>
    <cellStyle name="Gut" xfId="30" builtinId="26" customBuiltin="1"/>
    <cellStyle name="Hervorhebung 1" xfId="31" xr:uid="{00000000-0005-0000-0000-00001E000000}"/>
    <cellStyle name="Hervorhebung 2" xfId="32" xr:uid="{00000000-0005-0000-0000-00001F000000}"/>
    <cellStyle name="Hervorhebung 3" xfId="33" xr:uid="{00000000-0005-0000-0000-000020000000}"/>
    <cellStyle name="Neutral" xfId="34" builtinId="28" customBuiltin="1"/>
    <cellStyle name="Notiz" xfId="35" builtinId="10" customBuiltin="1"/>
    <cellStyle name="Schlecht" xfId="36" builtinId="27" customBuiltin="1"/>
    <cellStyle name="Standard" xfId="0" builtinId="0"/>
    <cellStyle name="Standard 2" xfId="44" xr:uid="{00000000-0005-0000-0000-000025000000}"/>
    <cellStyle name="Überschrift 1" xfId="37" builtinId="16" customBuiltin="1"/>
    <cellStyle name="Überschrift 2" xfId="38" builtinId="17" customBuiltin="1"/>
    <cellStyle name="Überschrift 3" xfId="39" builtinId="18" customBuiltin="1"/>
    <cellStyle name="Überschrift 4" xfId="40" builtinId="19" customBuiltin="1"/>
    <cellStyle name="Verknüpfte Zelle" xfId="41" builtinId="24" customBuiltin="1"/>
    <cellStyle name="Warnender Text" xfId="42" builtinId="11" customBuiltin="1"/>
    <cellStyle name="Zelle prüfen" xfId="43" xr:uid="{00000000-0005-0000-0000-00002C000000}"/>
  </cellStyles>
  <dxfs count="143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right/>
        <top/>
        <bottom/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right/>
        <top/>
        <bottom/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right/>
        <top/>
        <bottom/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right/>
        <top/>
        <bottom/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right/>
        <top/>
        <bottom/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right/>
        <top/>
        <bottom/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right/>
        <top/>
        <bottom/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right/>
        <top/>
        <bottom/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right/>
        <top/>
        <bottom/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right/>
        <top/>
        <bottom/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right/>
        <top/>
        <bottom/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right/>
        <top/>
        <bottom/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border>
        <right/>
        <top/>
        <bottom/>
        <vertical/>
        <horizontal/>
      </border>
    </dxf>
    <dxf>
      <border>
        <top style="thin">
          <color auto="1"/>
        </top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FFCC"/>
        </patternFill>
      </fill>
      <border>
        <left style="thin">
          <color auto="1"/>
        </left>
      </border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694F"/>
      <rgbColor rgb="00EDDFA9"/>
      <rgbColor rgb="00CC99FF"/>
      <rgbColor rgb="00E1CA77"/>
      <rgbColor rgb="00CA9800"/>
      <rgbColor rgb="007E1238"/>
      <rgbColor rgb="00666699"/>
      <rgbColor rgb="0099CCFF"/>
      <rgbColor rgb="00FF00FF"/>
      <rgbColor rgb="00FFFF99"/>
      <rgbColor rgb="009EAEC1"/>
      <rgbColor rgb="0000FF00"/>
      <rgbColor rgb="00D5A2B4"/>
      <rgbColor rgb="0099CCF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A14465"/>
      <rgbColor rgb="00FFFFFF"/>
      <rgbColor rgb="00B8C0BA"/>
      <rgbColor rgb="008B9791"/>
      <rgbColor rgb="00FFFFFF"/>
      <rgbColor rgb="002D3530"/>
      <rgbColor rgb="00FFFFFF"/>
      <rgbColor rgb="00636F68"/>
      <rgbColor rgb="00859BB1"/>
      <rgbColor rgb="005F829D"/>
      <rgbColor rgb="0082A092"/>
      <rgbColor rgb="00D5B344"/>
      <rgbColor rgb="005A8875"/>
      <rgbColor rgb="00FF99CC"/>
      <rgbColor rgb="00FF9900"/>
      <rgbColor rgb="00BBC5D1"/>
      <rgbColor rgb="0099CC00"/>
      <rgbColor rgb="00ACBEB5"/>
      <rgbColor rgb="000000FF"/>
      <rgbColor rgb="00FFFF00"/>
      <rgbColor rgb="00FF0000"/>
      <rgbColor rgb="00BB6E89"/>
      <rgbColor rgb="00FF6600"/>
      <rgbColor rgb="00993366"/>
    </indexed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6"/>
  <dimension ref="A1:K37"/>
  <sheetViews>
    <sheetView workbookViewId="0">
      <selection activeCell="G3" sqref="G3"/>
    </sheetView>
  </sheetViews>
  <sheetFormatPr baseColWidth="10" defaultRowHeight="12.75" x14ac:dyDescent="0.2"/>
  <cols>
    <col min="1" max="1" width="16.85546875" style="1" customWidth="1"/>
    <col min="2" max="16384" width="11.42578125" style="1"/>
  </cols>
  <sheetData>
    <row r="1" spans="1:11" x14ac:dyDescent="0.2">
      <c r="A1" s="3" t="s">
        <v>17</v>
      </c>
      <c r="B1" s="3"/>
      <c r="C1" s="4"/>
      <c r="D1" s="4"/>
      <c r="E1" s="4"/>
      <c r="F1" s="3"/>
      <c r="G1" s="2" t="s">
        <v>18</v>
      </c>
      <c r="H1" s="2"/>
    </row>
    <row r="2" spans="1:11" x14ac:dyDescent="0.2">
      <c r="A2" s="5" t="s">
        <v>19</v>
      </c>
      <c r="B2" s="3"/>
      <c r="C2" s="4" t="s">
        <v>20</v>
      </c>
      <c r="D2" s="4"/>
      <c r="E2" s="4" t="s">
        <v>21</v>
      </c>
      <c r="F2" s="3"/>
      <c r="G2" s="2">
        <v>2018</v>
      </c>
      <c r="H2" s="2">
        <v>2019</v>
      </c>
      <c r="I2" s="2">
        <v>2020</v>
      </c>
      <c r="J2" s="2">
        <v>2021</v>
      </c>
      <c r="K2" s="2">
        <v>2022</v>
      </c>
    </row>
    <row r="3" spans="1:11" x14ac:dyDescent="0.2">
      <c r="A3" s="10" t="s">
        <v>22</v>
      </c>
      <c r="G3" s="1">
        <f>SUM(Januar:Dezember!AI7)</f>
        <v>1</v>
      </c>
    </row>
    <row r="4" spans="1:11" x14ac:dyDescent="0.2">
      <c r="A4" s="10" t="s">
        <v>23</v>
      </c>
      <c r="G4" s="1">
        <f>SUM(Januar:Dezember!AI8)</f>
        <v>0</v>
      </c>
    </row>
    <row r="5" spans="1:11" x14ac:dyDescent="0.2">
      <c r="A5" s="11" t="s">
        <v>24</v>
      </c>
      <c r="G5" s="1">
        <f>SUM(Januar:Dezember!AI9)</f>
        <v>0</v>
      </c>
    </row>
    <row r="6" spans="1:11" x14ac:dyDescent="0.2">
      <c r="A6" s="10" t="s">
        <v>25</v>
      </c>
      <c r="G6" s="1">
        <f>SUM(Januar:Dezember!AI10)</f>
        <v>0</v>
      </c>
    </row>
    <row r="7" spans="1:11" x14ac:dyDescent="0.2">
      <c r="A7" s="10" t="s">
        <v>26</v>
      </c>
      <c r="G7" s="1">
        <f>SUM(Januar:Dezember!AI11)</f>
        <v>0</v>
      </c>
    </row>
    <row r="8" spans="1:11" x14ac:dyDescent="0.2">
      <c r="A8" s="10" t="s">
        <v>27</v>
      </c>
      <c r="G8" s="1">
        <f>SUM(Januar:Dezember!AI12)</f>
        <v>0</v>
      </c>
    </row>
    <row r="9" spans="1:11" x14ac:dyDescent="0.2">
      <c r="A9" s="10" t="s">
        <v>28</v>
      </c>
      <c r="G9" s="1">
        <f>SUM(Januar:Dezember!AI13)</f>
        <v>0</v>
      </c>
    </row>
    <row r="10" spans="1:11" x14ac:dyDescent="0.2">
      <c r="A10" s="10" t="s">
        <v>29</v>
      </c>
      <c r="G10" s="1">
        <f>SUM(Januar:Dezember!AI14)</f>
        <v>0</v>
      </c>
    </row>
    <row r="11" spans="1:11" x14ac:dyDescent="0.2">
      <c r="A11" s="10" t="s">
        <v>30</v>
      </c>
      <c r="G11" s="1">
        <f>SUM(Januar:Dezember!AI15)</f>
        <v>0</v>
      </c>
    </row>
    <row r="12" spans="1:11" x14ac:dyDescent="0.2">
      <c r="A12" s="10" t="s">
        <v>31</v>
      </c>
      <c r="G12" s="1">
        <f>SUM(Januar:Dezember!AI16)</f>
        <v>0</v>
      </c>
    </row>
    <row r="13" spans="1:11" x14ac:dyDescent="0.2">
      <c r="A13" s="10" t="s">
        <v>32</v>
      </c>
      <c r="G13" s="1">
        <f>SUM(Januar:Dezember!AI17)</f>
        <v>0</v>
      </c>
    </row>
    <row r="14" spans="1:11" x14ac:dyDescent="0.2">
      <c r="A14" s="10" t="s">
        <v>33</v>
      </c>
      <c r="G14" s="1">
        <f>SUM(Januar:Dezember!AI18)</f>
        <v>0</v>
      </c>
    </row>
    <row r="15" spans="1:11" x14ac:dyDescent="0.2">
      <c r="A15" s="10" t="s">
        <v>34</v>
      </c>
      <c r="G15" s="1">
        <f>SUM(Januar:Dezember!AI19)</f>
        <v>0</v>
      </c>
    </row>
    <row r="16" spans="1:11" x14ac:dyDescent="0.2">
      <c r="A16" s="10" t="s">
        <v>35</v>
      </c>
      <c r="G16" s="1">
        <f>SUM(Januar:Dezember!AI20)</f>
        <v>0</v>
      </c>
    </row>
    <row r="17" spans="1:7" x14ac:dyDescent="0.2">
      <c r="A17" s="10" t="s">
        <v>36</v>
      </c>
      <c r="G17" s="1">
        <f>SUM(Januar:Dezember!AI21)</f>
        <v>0</v>
      </c>
    </row>
    <row r="18" spans="1:7" x14ac:dyDescent="0.2">
      <c r="A18" s="10" t="s">
        <v>37</v>
      </c>
      <c r="G18" s="1">
        <f>SUM(Januar:Dezember!AI22)</f>
        <v>0</v>
      </c>
    </row>
    <row r="19" spans="1:7" x14ac:dyDescent="0.2">
      <c r="A19" s="10" t="s">
        <v>38</v>
      </c>
      <c r="G19" s="1">
        <f>SUM(Januar:Dezember!AI23)</f>
        <v>0</v>
      </c>
    </row>
    <row r="20" spans="1:7" x14ac:dyDescent="0.2">
      <c r="A20" s="10" t="s">
        <v>39</v>
      </c>
      <c r="G20" s="1">
        <f>SUM(Januar:Dezember!AI24)</f>
        <v>0</v>
      </c>
    </row>
    <row r="21" spans="1:7" x14ac:dyDescent="0.2">
      <c r="A21" s="10" t="s">
        <v>40</v>
      </c>
      <c r="G21" s="1">
        <f>SUM(Januar:Dezember!AI25)</f>
        <v>0</v>
      </c>
    </row>
    <row r="22" spans="1:7" x14ac:dyDescent="0.2">
      <c r="A22" s="10" t="s">
        <v>41</v>
      </c>
      <c r="G22" s="1">
        <f>SUM(Januar:Dezember!AI26)</f>
        <v>0</v>
      </c>
    </row>
    <row r="23" spans="1:7" x14ac:dyDescent="0.2">
      <c r="A23" s="10" t="s">
        <v>42</v>
      </c>
      <c r="G23" s="1">
        <f>SUM(Januar:Dezember!AI27)</f>
        <v>0</v>
      </c>
    </row>
    <row r="24" spans="1:7" x14ac:dyDescent="0.2">
      <c r="G24" s="1">
        <f>SUM(Januar:Dezember!AI28)</f>
        <v>0</v>
      </c>
    </row>
    <row r="25" spans="1:7" x14ac:dyDescent="0.2">
      <c r="G25" s="1">
        <f>SUM(Januar:Dezember!AI29)</f>
        <v>0</v>
      </c>
    </row>
    <row r="26" spans="1:7" x14ac:dyDescent="0.2">
      <c r="G26" s="1">
        <f>SUM(Januar:Dezember!AI30)</f>
        <v>0</v>
      </c>
    </row>
    <row r="27" spans="1:7" x14ac:dyDescent="0.2">
      <c r="G27" s="1">
        <f>SUM(Januar:Dezember!AI31)</f>
        <v>0</v>
      </c>
    </row>
    <row r="28" spans="1:7" x14ac:dyDescent="0.2">
      <c r="G28" s="1">
        <f>SUM(Januar:Dezember!AI32)</f>
        <v>0</v>
      </c>
    </row>
    <row r="29" spans="1:7" x14ac:dyDescent="0.2">
      <c r="G29" s="1">
        <f>SUM(Januar:Dezember!AI33)</f>
        <v>0</v>
      </c>
    </row>
    <row r="30" spans="1:7" x14ac:dyDescent="0.2">
      <c r="G30" s="1">
        <f>SUM(Januar:Dezember!AI34)</f>
        <v>0</v>
      </c>
    </row>
    <row r="31" spans="1:7" x14ac:dyDescent="0.2">
      <c r="G31" s="1">
        <f>SUM(Januar:Dezember!AI35)</f>
        <v>0</v>
      </c>
    </row>
    <row r="32" spans="1:7" x14ac:dyDescent="0.2">
      <c r="G32" s="1">
        <f>SUM(Januar:Dezember!AI36)</f>
        <v>0</v>
      </c>
    </row>
    <row r="33" spans="7:7" x14ac:dyDescent="0.2">
      <c r="G33" s="1">
        <f>SUM(Januar:Dezember!AI37)</f>
        <v>0</v>
      </c>
    </row>
    <row r="34" spans="7:7" x14ac:dyDescent="0.2">
      <c r="G34" s="1">
        <f>SUM(Januar:Dezember!AI38)</f>
        <v>0</v>
      </c>
    </row>
    <row r="35" spans="7:7" x14ac:dyDescent="0.2">
      <c r="G35" s="1">
        <f>SUM(Januar:Dezember!AI39)</f>
        <v>0</v>
      </c>
    </row>
    <row r="36" spans="7:7" x14ac:dyDescent="0.2">
      <c r="G36" s="1">
        <f>SUM(Januar:Dezember!AI40)</f>
        <v>0</v>
      </c>
    </row>
    <row r="37" spans="7:7" x14ac:dyDescent="0.2">
      <c r="G37" s="1">
        <f>SUM(Januar:Dezember!AI41)</f>
        <v>0</v>
      </c>
    </row>
  </sheetData>
  <sheetProtection sheet="1" objects="1" scenarios="1"/>
  <phoneticPr fontId="3" type="noConversion"/>
  <pageMargins left="0.78740157499999996" right="0.78740157499999996" top="0.984251969" bottom="0.984251969" header="0.4921259845" footer="0.4921259845"/>
  <pageSetup paperSize="9" orientation="portrait" horizontalDpi="360" verticalDpi="36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AI46"/>
  <sheetViews>
    <sheetView workbookViewId="0"/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9</v>
      </c>
      <c r="C1" s="17" t="s">
        <v>43</v>
      </c>
      <c r="AI1" s="17" t="s">
        <v>45</v>
      </c>
    </row>
    <row r="2" spans="1:35" x14ac:dyDescent="0.2">
      <c r="B2">
        <v>2018</v>
      </c>
      <c r="D2" s="12" t="s">
        <v>44</v>
      </c>
      <c r="E2" t="str">
        <f>IF(B1=12,"anwesend für Weihnachten","anwesend für Feiertag")</f>
        <v>anwesend für Feiertag</v>
      </c>
    </row>
    <row r="3" spans="1:35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5" x14ac:dyDescent="0.2">
      <c r="A4" s="16"/>
      <c r="B4" s="31" t="s">
        <v>15</v>
      </c>
      <c r="C4" s="30" t="str">
        <f>TEXT(DATE(B2,B1,1),"MMMM")</f>
        <v>September</v>
      </c>
      <c r="D4" s="28"/>
      <c r="E4" s="28"/>
      <c r="F4" s="29"/>
      <c r="G4" s="18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5" x14ac:dyDescent="0.2">
      <c r="A5" s="16"/>
      <c r="B5" s="22"/>
      <c r="C5" s="23">
        <f>DATE(B2,B1,1)</f>
        <v>43344</v>
      </c>
      <c r="D5" s="23">
        <f>IFERROR(IF(MONTH(C5+1)&gt;$B$1,"",C5+1),"")</f>
        <v>43345</v>
      </c>
      <c r="E5" s="23">
        <f t="shared" ref="E5:AG5" si="0">IFERROR(IF(MONTH(D5+1)&gt;$B$1,"",D5+1),"")</f>
        <v>43346</v>
      </c>
      <c r="F5" s="23">
        <f t="shared" si="0"/>
        <v>43347</v>
      </c>
      <c r="G5" s="23">
        <f t="shared" si="0"/>
        <v>43348</v>
      </c>
      <c r="H5" s="23">
        <f t="shared" si="0"/>
        <v>43349</v>
      </c>
      <c r="I5" s="23">
        <f t="shared" si="0"/>
        <v>43350</v>
      </c>
      <c r="J5" s="23">
        <f t="shared" si="0"/>
        <v>43351</v>
      </c>
      <c r="K5" s="23">
        <f t="shared" si="0"/>
        <v>43352</v>
      </c>
      <c r="L5" s="23">
        <f t="shared" si="0"/>
        <v>43353</v>
      </c>
      <c r="M5" s="23">
        <f t="shared" si="0"/>
        <v>43354</v>
      </c>
      <c r="N5" s="23">
        <f t="shared" si="0"/>
        <v>43355</v>
      </c>
      <c r="O5" s="23">
        <f t="shared" si="0"/>
        <v>43356</v>
      </c>
      <c r="P5" s="23">
        <f t="shared" si="0"/>
        <v>43357</v>
      </c>
      <c r="Q5" s="23">
        <f t="shared" si="0"/>
        <v>43358</v>
      </c>
      <c r="R5" s="23">
        <f t="shared" si="0"/>
        <v>43359</v>
      </c>
      <c r="S5" s="23">
        <f t="shared" si="0"/>
        <v>43360</v>
      </c>
      <c r="T5" s="23">
        <f t="shared" si="0"/>
        <v>43361</v>
      </c>
      <c r="U5" s="23">
        <f t="shared" si="0"/>
        <v>43362</v>
      </c>
      <c r="V5" s="23">
        <f>IFERROR(IF(MONTH(U5+1)&gt;$B$1,"",U5+1),"")</f>
        <v>43363</v>
      </c>
      <c r="W5" s="23">
        <f t="shared" si="0"/>
        <v>43364</v>
      </c>
      <c r="X5" s="23">
        <f t="shared" si="0"/>
        <v>43365</v>
      </c>
      <c r="Y5" s="23">
        <f t="shared" si="0"/>
        <v>43366</v>
      </c>
      <c r="Z5" s="23">
        <f t="shared" si="0"/>
        <v>43367</v>
      </c>
      <c r="AA5" s="23">
        <f t="shared" si="0"/>
        <v>43368</v>
      </c>
      <c r="AB5" s="23">
        <f t="shared" si="0"/>
        <v>43369</v>
      </c>
      <c r="AC5" s="23">
        <f t="shared" si="0"/>
        <v>43370</v>
      </c>
      <c r="AD5" s="24">
        <f t="shared" si="0"/>
        <v>43371</v>
      </c>
      <c r="AE5" s="23">
        <f t="shared" si="0"/>
        <v>43372</v>
      </c>
      <c r="AF5" s="23">
        <f t="shared" si="0"/>
        <v>43373</v>
      </c>
      <c r="AG5" s="24" t="str">
        <f t="shared" si="0"/>
        <v/>
      </c>
    </row>
    <row r="6" spans="1:35" x14ac:dyDescent="0.2">
      <c r="A6" s="16"/>
      <c r="B6" s="25"/>
      <c r="C6" s="26">
        <f>C5</f>
        <v>43344</v>
      </c>
      <c r="D6" s="26">
        <f t="shared" ref="D6:AG6" si="1">D5</f>
        <v>43345</v>
      </c>
      <c r="E6" s="26">
        <f t="shared" si="1"/>
        <v>43346</v>
      </c>
      <c r="F6" s="26">
        <f t="shared" si="1"/>
        <v>43347</v>
      </c>
      <c r="G6" s="26">
        <f t="shared" si="1"/>
        <v>43348</v>
      </c>
      <c r="H6" s="26">
        <f t="shared" si="1"/>
        <v>43349</v>
      </c>
      <c r="I6" s="26">
        <f t="shared" si="1"/>
        <v>43350</v>
      </c>
      <c r="J6" s="26">
        <f t="shared" si="1"/>
        <v>43351</v>
      </c>
      <c r="K6" s="26">
        <f t="shared" si="1"/>
        <v>43352</v>
      </c>
      <c r="L6" s="26">
        <f t="shared" si="1"/>
        <v>43353</v>
      </c>
      <c r="M6" s="26">
        <f t="shared" si="1"/>
        <v>43354</v>
      </c>
      <c r="N6" s="26">
        <f t="shared" si="1"/>
        <v>43355</v>
      </c>
      <c r="O6" s="26">
        <f t="shared" si="1"/>
        <v>43356</v>
      </c>
      <c r="P6" s="26">
        <f t="shared" si="1"/>
        <v>43357</v>
      </c>
      <c r="Q6" s="26">
        <f t="shared" si="1"/>
        <v>43358</v>
      </c>
      <c r="R6" s="26">
        <f t="shared" si="1"/>
        <v>43359</v>
      </c>
      <c r="S6" s="26">
        <f t="shared" si="1"/>
        <v>43360</v>
      </c>
      <c r="T6" s="26">
        <f t="shared" si="1"/>
        <v>43361</v>
      </c>
      <c r="U6" s="26">
        <f t="shared" si="1"/>
        <v>43362</v>
      </c>
      <c r="V6" s="26">
        <f t="shared" si="1"/>
        <v>43363</v>
      </c>
      <c r="W6" s="26">
        <f t="shared" si="1"/>
        <v>43364</v>
      </c>
      <c r="X6" s="26">
        <f t="shared" si="1"/>
        <v>43365</v>
      </c>
      <c r="Y6" s="26">
        <f t="shared" si="1"/>
        <v>43366</v>
      </c>
      <c r="Z6" s="26">
        <f t="shared" si="1"/>
        <v>43367</v>
      </c>
      <c r="AA6" s="26">
        <f t="shared" si="1"/>
        <v>43368</v>
      </c>
      <c r="AB6" s="26">
        <f t="shared" si="1"/>
        <v>43369</v>
      </c>
      <c r="AC6" s="26">
        <f t="shared" si="1"/>
        <v>43370</v>
      </c>
      <c r="AD6" s="27">
        <f t="shared" si="1"/>
        <v>43371</v>
      </c>
      <c r="AE6" s="26">
        <f t="shared" si="1"/>
        <v>43372</v>
      </c>
      <c r="AF6" s="26">
        <f t="shared" si="1"/>
        <v>43373</v>
      </c>
      <c r="AG6" s="27" t="str">
        <f t="shared" si="1"/>
        <v/>
      </c>
    </row>
    <row r="7" spans="1:35" x14ac:dyDescent="0.2">
      <c r="A7" s="16"/>
      <c r="B7" s="25" t="str">
        <f>IF(Mitarbeiter!A3="","",Mitarbeiter!A3)</f>
        <v>Donald Duck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3"/>
      <c r="AE7" s="32"/>
      <c r="AF7" s="32"/>
      <c r="AG7" s="33"/>
      <c r="AI7">
        <f>COUNTIF(C7:AG7,"U")</f>
        <v>0</v>
      </c>
    </row>
    <row r="8" spans="1:35" x14ac:dyDescent="0.2">
      <c r="A8" s="16"/>
      <c r="B8" s="25" t="str">
        <f>IF(Mitarbeiter!A4="","",Mitarbeiter!A4)</f>
        <v>Daisy Duck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3"/>
      <c r="AE8" s="32"/>
      <c r="AF8" s="32"/>
      <c r="AG8" s="33"/>
      <c r="AI8">
        <f t="shared" ref="AI8:AI38" si="2">COUNTIF(C8:AG8,"U")</f>
        <v>0</v>
      </c>
    </row>
    <row r="9" spans="1:35" x14ac:dyDescent="0.2">
      <c r="A9" s="16"/>
      <c r="B9" s="25" t="str">
        <f>IF(Mitarbeiter!A5="","",Mitarbeiter!A5)</f>
        <v>Tick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3"/>
      <c r="AE9" s="32"/>
      <c r="AF9" s="32"/>
      <c r="AG9" s="33"/>
      <c r="AI9">
        <f t="shared" si="2"/>
        <v>0</v>
      </c>
    </row>
    <row r="10" spans="1:35" x14ac:dyDescent="0.2">
      <c r="A10" s="16"/>
      <c r="B10" s="25" t="str">
        <f>IF(Mitarbeiter!A6="","",Mitarbeiter!A6)</f>
        <v>Trick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3"/>
      <c r="AE10" s="32"/>
      <c r="AF10" s="32"/>
      <c r="AG10" s="33"/>
      <c r="AI10">
        <f t="shared" si="2"/>
        <v>0</v>
      </c>
    </row>
    <row r="11" spans="1:35" x14ac:dyDescent="0.2">
      <c r="A11" s="16"/>
      <c r="B11" s="25" t="str">
        <f>IF(Mitarbeiter!A7="","",Mitarbeiter!A7)</f>
        <v>Track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3"/>
      <c r="AE11" s="32"/>
      <c r="AF11" s="32"/>
      <c r="AG11" s="33"/>
      <c r="AI11">
        <f t="shared" si="2"/>
        <v>0</v>
      </c>
    </row>
    <row r="12" spans="1:35" x14ac:dyDescent="0.2">
      <c r="A12" s="16"/>
      <c r="B12" s="25" t="str">
        <f>IF(Mitarbeiter!A8="","",Mitarbeiter!A8)</f>
        <v>Daniel Düsentrieb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3"/>
      <c r="AE12" s="32"/>
      <c r="AF12" s="32"/>
      <c r="AG12" s="33"/>
      <c r="AI12">
        <f t="shared" si="2"/>
        <v>0</v>
      </c>
    </row>
    <row r="13" spans="1:35" x14ac:dyDescent="0.2">
      <c r="A13" s="16"/>
      <c r="B13" s="25" t="str">
        <f>IF(Mitarbeiter!A9="","",Mitarbeiter!A9)</f>
        <v>Panzerknacker I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3"/>
      <c r="AE13" s="32"/>
      <c r="AF13" s="32"/>
      <c r="AG13" s="33"/>
      <c r="AI13">
        <f t="shared" si="2"/>
        <v>0</v>
      </c>
    </row>
    <row r="14" spans="1:35" x14ac:dyDescent="0.2">
      <c r="A14" s="16"/>
      <c r="B14" s="25" t="str">
        <f>IF(Mitarbeiter!A10="","",Mitarbeiter!A10)</f>
        <v>Panzerknacker II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3"/>
      <c r="AE14" s="32"/>
      <c r="AF14" s="32"/>
      <c r="AG14" s="33"/>
      <c r="AI14">
        <f t="shared" si="2"/>
        <v>0</v>
      </c>
    </row>
    <row r="15" spans="1:35" x14ac:dyDescent="0.2">
      <c r="A15" s="16"/>
      <c r="B15" s="25" t="str">
        <f>IF(Mitarbeiter!A11="","",Mitarbeiter!A11)</f>
        <v>Panzerknacker III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3"/>
      <c r="AE15" s="32"/>
      <c r="AF15" s="32"/>
      <c r="AG15" s="33"/>
      <c r="AI15">
        <f t="shared" si="2"/>
        <v>0</v>
      </c>
    </row>
    <row r="16" spans="1:35" x14ac:dyDescent="0.2">
      <c r="A16" s="16"/>
      <c r="B16" s="25" t="str">
        <f>IF(Mitarbeiter!A12="","",Mitarbeiter!A12)</f>
        <v>Gundel Gaukley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3"/>
      <c r="AE16" s="32"/>
      <c r="AF16" s="32"/>
      <c r="AG16" s="33"/>
      <c r="AI16">
        <f t="shared" si="2"/>
        <v>0</v>
      </c>
    </row>
    <row r="17" spans="1:35" x14ac:dyDescent="0.2">
      <c r="A17" s="16"/>
      <c r="B17" s="25" t="str">
        <f>IF(Mitarbeiter!A13="","",Mitarbeiter!A13)</f>
        <v>Dagobert Duck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3"/>
      <c r="AE17" s="32"/>
      <c r="AF17" s="32"/>
      <c r="AG17" s="33"/>
      <c r="AI17">
        <f t="shared" si="2"/>
        <v>0</v>
      </c>
    </row>
    <row r="18" spans="1:35" x14ac:dyDescent="0.2">
      <c r="A18" s="16"/>
      <c r="B18" s="25" t="str">
        <f>IF(Mitarbeiter!A14="","",Mitarbeiter!A14)</f>
        <v>Dustav Gans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3"/>
      <c r="AE18" s="32"/>
      <c r="AF18" s="32"/>
      <c r="AG18" s="33"/>
      <c r="AI18">
        <f t="shared" si="2"/>
        <v>0</v>
      </c>
    </row>
    <row r="19" spans="1:35" x14ac:dyDescent="0.2">
      <c r="A19" s="16"/>
      <c r="B19" s="25" t="str">
        <f>IF(Mitarbeiter!A15="","",Mitarbeiter!A15)</f>
        <v>Anette Duck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3"/>
      <c r="AE19" s="32"/>
      <c r="AF19" s="32"/>
      <c r="AG19" s="33"/>
      <c r="AI19">
        <f t="shared" si="2"/>
        <v>0</v>
      </c>
    </row>
    <row r="20" spans="1:35" x14ac:dyDescent="0.2">
      <c r="A20" s="16"/>
      <c r="B20" s="25" t="str">
        <f>IF(Mitarbeiter!A16="","",Mitarbeiter!A16)</f>
        <v>Primus von Quack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3"/>
      <c r="AE20" s="32"/>
      <c r="AF20" s="32"/>
      <c r="AG20" s="33"/>
      <c r="AI20">
        <f t="shared" si="2"/>
        <v>0</v>
      </c>
    </row>
    <row r="21" spans="1:35" x14ac:dyDescent="0.2">
      <c r="A21" s="16"/>
      <c r="B21" s="25" t="str">
        <f>IF(Mitarbeiter!A17="","",Mitarbeiter!A17)</f>
        <v>Franz Gans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3"/>
      <c r="AE21" s="32"/>
      <c r="AF21" s="32"/>
      <c r="AG21" s="33"/>
      <c r="AI21">
        <f t="shared" si="2"/>
        <v>0</v>
      </c>
    </row>
    <row r="22" spans="1:35" x14ac:dyDescent="0.2">
      <c r="A22" s="16"/>
      <c r="B22" s="25" t="str">
        <f>IF(Mitarbeiter!A18="","",Mitarbeiter!A18)</f>
        <v>Gilbert Gans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3"/>
      <c r="AE22" s="32"/>
      <c r="AF22" s="32"/>
      <c r="AG22" s="33"/>
      <c r="AI22">
        <f t="shared" si="2"/>
        <v>0</v>
      </c>
    </row>
    <row r="23" spans="1:35" x14ac:dyDescent="0.2">
      <c r="A23" s="16"/>
      <c r="B23" s="25" t="str">
        <f>IF(Mitarbeiter!A19="","",Mitarbeiter!A19)</f>
        <v>Emil Erpel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3"/>
      <c r="AE23" s="32"/>
      <c r="AF23" s="32"/>
      <c r="AG23" s="33"/>
      <c r="AI23">
        <f t="shared" si="2"/>
        <v>0</v>
      </c>
    </row>
    <row r="24" spans="1:35" x14ac:dyDescent="0.2">
      <c r="A24" s="16"/>
      <c r="B24" s="25" t="str">
        <f>IF(Mitarbeiter!A20="","",Mitarbeiter!A20)</f>
        <v>Freddy Duck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3"/>
      <c r="AE24" s="32"/>
      <c r="AF24" s="32"/>
      <c r="AG24" s="33"/>
      <c r="AI24">
        <f t="shared" si="2"/>
        <v>0</v>
      </c>
    </row>
    <row r="25" spans="1:35" x14ac:dyDescent="0.2">
      <c r="A25" s="16"/>
      <c r="B25" s="25" t="str">
        <f>IF(Mitarbeiter!A21="","",Mitarbeiter!A21)</f>
        <v>Golo Gans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32"/>
      <c r="AF25" s="32"/>
      <c r="AG25" s="33"/>
      <c r="AI25">
        <f t="shared" si="2"/>
        <v>0</v>
      </c>
    </row>
    <row r="26" spans="1:35" x14ac:dyDescent="0.2">
      <c r="A26" s="16"/>
      <c r="B26" s="25" t="str">
        <f>IF(Mitarbeiter!A22="","",Mitarbeiter!A22)</f>
        <v>Degenhard Duck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3"/>
      <c r="AE26" s="32"/>
      <c r="AF26" s="32"/>
      <c r="AG26" s="33"/>
      <c r="AI26">
        <f t="shared" si="2"/>
        <v>0</v>
      </c>
    </row>
    <row r="27" spans="1:35" x14ac:dyDescent="0.2">
      <c r="A27" s="16"/>
      <c r="B27" s="21" t="str">
        <f>IF(Mitarbeiter!A23="","",Mitarbeiter!A23)</f>
        <v>Gotthold Gans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5"/>
      <c r="AE27" s="34"/>
      <c r="AF27" s="34"/>
      <c r="AG27" s="35"/>
      <c r="AI27">
        <f t="shared" si="2"/>
        <v>0</v>
      </c>
    </row>
    <row r="28" spans="1:35" x14ac:dyDescent="0.2">
      <c r="A28" s="16" t="str">
        <f>IF(Mitarbeiter!A24="","",Mitarbeiter!A24)</f>
        <v/>
      </c>
      <c r="B28" s="20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7"/>
      <c r="AF28" s="37"/>
      <c r="AG28" s="37"/>
      <c r="AI28">
        <f t="shared" si="2"/>
        <v>0</v>
      </c>
    </row>
    <row r="29" spans="1:35" x14ac:dyDescent="0.2">
      <c r="A29" t="str">
        <f>IF(Mitarbeiter!A25="","",Mitarbeiter!A25)</f>
        <v/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I29">
        <f t="shared" si="2"/>
        <v>0</v>
      </c>
    </row>
    <row r="30" spans="1:35" x14ac:dyDescent="0.2">
      <c r="A30" t="str">
        <f>IF(Mitarbeiter!A26="","",Mitarbeiter!A26)</f>
        <v/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I30">
        <f t="shared" si="2"/>
        <v>0</v>
      </c>
    </row>
    <row r="31" spans="1:35" x14ac:dyDescent="0.2">
      <c r="A31" t="str">
        <f>IF(Mitarbeiter!A27="","",Mitarbeiter!A27)</f>
        <v/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I31">
        <f t="shared" si="2"/>
        <v>0</v>
      </c>
    </row>
    <row r="32" spans="1:35" x14ac:dyDescent="0.2">
      <c r="A32" t="str">
        <f>IF(Mitarbeiter!A28="","",Mitarbeiter!A28)</f>
        <v/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I32">
        <f t="shared" si="2"/>
        <v>0</v>
      </c>
    </row>
    <row r="33" spans="3:35" x14ac:dyDescent="0.2"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I33">
        <f t="shared" si="2"/>
        <v>0</v>
      </c>
    </row>
    <row r="34" spans="3:35" x14ac:dyDescent="0.2"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I34">
        <f t="shared" si="2"/>
        <v>0</v>
      </c>
    </row>
    <row r="35" spans="3:35" x14ac:dyDescent="0.2"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I35">
        <f t="shared" si="2"/>
        <v>0</v>
      </c>
    </row>
    <row r="36" spans="3:35" x14ac:dyDescent="0.2"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I36">
        <f t="shared" si="2"/>
        <v>0</v>
      </c>
    </row>
    <row r="37" spans="3:35" x14ac:dyDescent="0.2"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I37">
        <f t="shared" si="2"/>
        <v>0</v>
      </c>
    </row>
    <row r="38" spans="3:35" x14ac:dyDescent="0.2"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I38">
        <f t="shared" si="2"/>
        <v>0</v>
      </c>
    </row>
    <row r="39" spans="3:35" x14ac:dyDescent="0.2"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</row>
    <row r="40" spans="3:35" x14ac:dyDescent="0.2"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</row>
    <row r="41" spans="3:35" x14ac:dyDescent="0.2"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</row>
    <row r="42" spans="3:35" x14ac:dyDescent="0.2"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</row>
    <row r="43" spans="3:35" x14ac:dyDescent="0.2"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</row>
    <row r="44" spans="3:35" x14ac:dyDescent="0.2"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</row>
    <row r="45" spans="3:35" x14ac:dyDescent="0.2"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</row>
    <row r="46" spans="3:35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</row>
  </sheetData>
  <sheetProtection password="DC7F" sheet="1" objects="1" scenarios="1"/>
  <conditionalFormatting sqref="C5:AG6">
    <cfRule type="expression" dxfId="65" priority="9" stopIfTrue="1">
      <formula>WEEKDAY(C$6,2)&gt;5</formula>
    </cfRule>
  </conditionalFormatting>
  <conditionalFormatting sqref="C28:AG46">
    <cfRule type="expression" dxfId="64" priority="8" stopIfTrue="1">
      <formula>AND($A28&lt;&gt;"",WEEKDAY(C$6,2)&gt;5)</formula>
    </cfRule>
  </conditionalFormatting>
  <conditionalFormatting sqref="C7:AG27">
    <cfRule type="expression" dxfId="63" priority="11" stopIfTrue="1">
      <formula>AND($B7&lt;&gt;"",WEEKDAY(C$6,2)&gt;5)</formula>
    </cfRule>
  </conditionalFormatting>
  <conditionalFormatting sqref="AE3:AH4 AE28:AH28">
    <cfRule type="expression" dxfId="62" priority="5">
      <formula>AD$5&lt;&gt;""</formula>
    </cfRule>
  </conditionalFormatting>
  <conditionalFormatting sqref="AE5:AH27">
    <cfRule type="expression" dxfId="61" priority="4" stopIfTrue="1">
      <formula>AND(AE$5="",AD$5&lt;&gt;"")</formula>
    </cfRule>
  </conditionalFormatting>
  <conditionalFormatting sqref="AE4:AG4">
    <cfRule type="expression" dxfId="60" priority="3">
      <formula>AE$5&lt;&gt;""</formula>
    </cfRule>
  </conditionalFormatting>
  <conditionalFormatting sqref="AE28:AG28">
    <cfRule type="expression" dxfId="59" priority="2">
      <formula>AE$5&lt;&gt;""</formula>
    </cfRule>
  </conditionalFormatting>
  <conditionalFormatting sqref="AE5:AG27">
    <cfRule type="expression" dxfId="58" priority="1">
      <formula>AE$5=""</formula>
    </cfRule>
  </conditionalFormatting>
  <dataValidations count="1">
    <dataValidation type="list" allowBlank="1" showInputMessage="1" showErrorMessage="1" sqref="C7:AH46" xr:uid="{00000000-0002-0000-09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FEEBED60-3D98-46E6-8760-5C8DB059F32D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7" stopIfTrue="1" id="{12706CAD-7261-4158-BA60-5A594A54FA99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  <x14:conditionalFormatting xmlns:xm="http://schemas.microsoft.com/office/excel/2006/main">
          <x14:cfRule type="expression" priority="10" stopIfTrue="1" id="{3A1294C4-F283-4DD3-AF5D-B35595B58C60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AI46"/>
  <sheetViews>
    <sheetView workbookViewId="0"/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10</v>
      </c>
      <c r="C1" s="17" t="s">
        <v>43</v>
      </c>
      <c r="AI1" s="17" t="s">
        <v>45</v>
      </c>
    </row>
    <row r="2" spans="1:35" x14ac:dyDescent="0.2">
      <c r="B2">
        <v>2018</v>
      </c>
      <c r="D2" s="12" t="s">
        <v>44</v>
      </c>
      <c r="E2" t="str">
        <f>IF(B1=12,"anwesend für Weihnachten","anwesend für Feiertag")</f>
        <v>anwesend für Feiertag</v>
      </c>
    </row>
    <row r="3" spans="1:35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5" x14ac:dyDescent="0.2">
      <c r="A4" s="16"/>
      <c r="B4" s="31" t="s">
        <v>15</v>
      </c>
      <c r="C4" s="30" t="str">
        <f>TEXT(DATE(B2,B1,1),"MMMM")</f>
        <v>Oktober</v>
      </c>
      <c r="D4" s="28"/>
      <c r="E4" s="28"/>
      <c r="F4" s="29"/>
      <c r="G4" s="18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5" x14ac:dyDescent="0.2">
      <c r="A5" s="16"/>
      <c r="B5" s="22"/>
      <c r="C5" s="23">
        <f>DATE(B2,B1,1)</f>
        <v>43374</v>
      </c>
      <c r="D5" s="23">
        <f>IFERROR(IF(MONTH(C5+1)&gt;$B$1,"",C5+1),"")</f>
        <v>43375</v>
      </c>
      <c r="E5" s="23">
        <f t="shared" ref="E5:AG5" si="0">IFERROR(IF(MONTH(D5+1)&gt;$B$1,"",D5+1),"")</f>
        <v>43376</v>
      </c>
      <c r="F5" s="23">
        <f t="shared" si="0"/>
        <v>43377</v>
      </c>
      <c r="G5" s="23">
        <f t="shared" si="0"/>
        <v>43378</v>
      </c>
      <c r="H5" s="23">
        <f t="shared" si="0"/>
        <v>43379</v>
      </c>
      <c r="I5" s="23">
        <f t="shared" si="0"/>
        <v>43380</v>
      </c>
      <c r="J5" s="23">
        <f t="shared" si="0"/>
        <v>43381</v>
      </c>
      <c r="K5" s="23">
        <f t="shared" si="0"/>
        <v>43382</v>
      </c>
      <c r="L5" s="23">
        <f t="shared" si="0"/>
        <v>43383</v>
      </c>
      <c r="M5" s="23">
        <f t="shared" si="0"/>
        <v>43384</v>
      </c>
      <c r="N5" s="23">
        <f t="shared" si="0"/>
        <v>43385</v>
      </c>
      <c r="O5" s="23">
        <f t="shared" si="0"/>
        <v>43386</v>
      </c>
      <c r="P5" s="23">
        <f t="shared" si="0"/>
        <v>43387</v>
      </c>
      <c r="Q5" s="23">
        <f t="shared" si="0"/>
        <v>43388</v>
      </c>
      <c r="R5" s="23">
        <f t="shared" si="0"/>
        <v>43389</v>
      </c>
      <c r="S5" s="23">
        <f t="shared" si="0"/>
        <v>43390</v>
      </c>
      <c r="T5" s="23">
        <f t="shared" si="0"/>
        <v>43391</v>
      </c>
      <c r="U5" s="23">
        <f t="shared" si="0"/>
        <v>43392</v>
      </c>
      <c r="V5" s="23">
        <f>IFERROR(IF(MONTH(U5+1)&gt;$B$1,"",U5+1),"")</f>
        <v>43393</v>
      </c>
      <c r="W5" s="23">
        <f t="shared" si="0"/>
        <v>43394</v>
      </c>
      <c r="X5" s="23">
        <f t="shared" si="0"/>
        <v>43395</v>
      </c>
      <c r="Y5" s="23">
        <f t="shared" si="0"/>
        <v>43396</v>
      </c>
      <c r="Z5" s="23">
        <f t="shared" si="0"/>
        <v>43397</v>
      </c>
      <c r="AA5" s="23">
        <f t="shared" si="0"/>
        <v>43398</v>
      </c>
      <c r="AB5" s="23">
        <f t="shared" si="0"/>
        <v>43399</v>
      </c>
      <c r="AC5" s="23">
        <f t="shared" si="0"/>
        <v>43400</v>
      </c>
      <c r="AD5" s="24">
        <f t="shared" si="0"/>
        <v>43401</v>
      </c>
      <c r="AE5" s="23">
        <f t="shared" si="0"/>
        <v>43402</v>
      </c>
      <c r="AF5" s="23">
        <f t="shared" si="0"/>
        <v>43403</v>
      </c>
      <c r="AG5" s="24">
        <f t="shared" si="0"/>
        <v>43404</v>
      </c>
    </row>
    <row r="6" spans="1:35" x14ac:dyDescent="0.2">
      <c r="A6" s="16"/>
      <c r="B6" s="25"/>
      <c r="C6" s="26">
        <f>C5</f>
        <v>43374</v>
      </c>
      <c r="D6" s="26">
        <f t="shared" ref="D6:AG6" si="1">D5</f>
        <v>43375</v>
      </c>
      <c r="E6" s="26">
        <f t="shared" si="1"/>
        <v>43376</v>
      </c>
      <c r="F6" s="26">
        <f t="shared" si="1"/>
        <v>43377</v>
      </c>
      <c r="G6" s="26">
        <f t="shared" si="1"/>
        <v>43378</v>
      </c>
      <c r="H6" s="26">
        <f t="shared" si="1"/>
        <v>43379</v>
      </c>
      <c r="I6" s="26">
        <f t="shared" si="1"/>
        <v>43380</v>
      </c>
      <c r="J6" s="26">
        <f t="shared" si="1"/>
        <v>43381</v>
      </c>
      <c r="K6" s="26">
        <f t="shared" si="1"/>
        <v>43382</v>
      </c>
      <c r="L6" s="26">
        <f t="shared" si="1"/>
        <v>43383</v>
      </c>
      <c r="M6" s="26">
        <f t="shared" si="1"/>
        <v>43384</v>
      </c>
      <c r="N6" s="26">
        <f t="shared" si="1"/>
        <v>43385</v>
      </c>
      <c r="O6" s="26">
        <f t="shared" si="1"/>
        <v>43386</v>
      </c>
      <c r="P6" s="26">
        <f t="shared" si="1"/>
        <v>43387</v>
      </c>
      <c r="Q6" s="26">
        <f t="shared" si="1"/>
        <v>43388</v>
      </c>
      <c r="R6" s="26">
        <f t="shared" si="1"/>
        <v>43389</v>
      </c>
      <c r="S6" s="26">
        <f t="shared" si="1"/>
        <v>43390</v>
      </c>
      <c r="T6" s="26">
        <f t="shared" si="1"/>
        <v>43391</v>
      </c>
      <c r="U6" s="26">
        <f t="shared" si="1"/>
        <v>43392</v>
      </c>
      <c r="V6" s="26">
        <f t="shared" si="1"/>
        <v>43393</v>
      </c>
      <c r="W6" s="26">
        <f t="shared" si="1"/>
        <v>43394</v>
      </c>
      <c r="X6" s="26">
        <f t="shared" si="1"/>
        <v>43395</v>
      </c>
      <c r="Y6" s="26">
        <f t="shared" si="1"/>
        <v>43396</v>
      </c>
      <c r="Z6" s="26">
        <f t="shared" si="1"/>
        <v>43397</v>
      </c>
      <c r="AA6" s="26">
        <f t="shared" si="1"/>
        <v>43398</v>
      </c>
      <c r="AB6" s="26">
        <f t="shared" si="1"/>
        <v>43399</v>
      </c>
      <c r="AC6" s="26">
        <f t="shared" si="1"/>
        <v>43400</v>
      </c>
      <c r="AD6" s="27">
        <f t="shared" si="1"/>
        <v>43401</v>
      </c>
      <c r="AE6" s="26">
        <f t="shared" si="1"/>
        <v>43402</v>
      </c>
      <c r="AF6" s="26">
        <f t="shared" si="1"/>
        <v>43403</v>
      </c>
      <c r="AG6" s="27">
        <f t="shared" si="1"/>
        <v>43404</v>
      </c>
    </row>
    <row r="7" spans="1:35" x14ac:dyDescent="0.2">
      <c r="A7" s="16"/>
      <c r="B7" s="25" t="str">
        <f>IF(Mitarbeiter!A3="","",Mitarbeiter!A3)</f>
        <v>Donald Duck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3"/>
      <c r="AE7" s="32"/>
      <c r="AF7" s="32"/>
      <c r="AG7" s="33"/>
      <c r="AI7">
        <f>COUNTIF(C7:AG7,"U")</f>
        <v>0</v>
      </c>
    </row>
    <row r="8" spans="1:35" x14ac:dyDescent="0.2">
      <c r="A8" s="16"/>
      <c r="B8" s="25" t="str">
        <f>IF(Mitarbeiter!A4="","",Mitarbeiter!A4)</f>
        <v>Daisy Duck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3"/>
      <c r="AE8" s="32"/>
      <c r="AF8" s="32"/>
      <c r="AG8" s="33"/>
      <c r="AI8">
        <f t="shared" ref="AI8:AI38" si="2">COUNTIF(C8:AG8,"U")</f>
        <v>0</v>
      </c>
    </row>
    <row r="9" spans="1:35" x14ac:dyDescent="0.2">
      <c r="A9" s="16"/>
      <c r="B9" s="25" t="str">
        <f>IF(Mitarbeiter!A5="","",Mitarbeiter!A5)</f>
        <v>Tick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3"/>
      <c r="AE9" s="32"/>
      <c r="AF9" s="32"/>
      <c r="AG9" s="33"/>
      <c r="AI9">
        <f t="shared" si="2"/>
        <v>0</v>
      </c>
    </row>
    <row r="10" spans="1:35" x14ac:dyDescent="0.2">
      <c r="A10" s="16"/>
      <c r="B10" s="25" t="str">
        <f>IF(Mitarbeiter!A6="","",Mitarbeiter!A6)</f>
        <v>Trick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3"/>
      <c r="AE10" s="32"/>
      <c r="AF10" s="32"/>
      <c r="AG10" s="33"/>
      <c r="AI10">
        <f t="shared" si="2"/>
        <v>0</v>
      </c>
    </row>
    <row r="11" spans="1:35" x14ac:dyDescent="0.2">
      <c r="A11" s="16"/>
      <c r="B11" s="25" t="str">
        <f>IF(Mitarbeiter!A7="","",Mitarbeiter!A7)</f>
        <v>Track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3"/>
      <c r="AE11" s="32"/>
      <c r="AF11" s="32"/>
      <c r="AG11" s="33"/>
      <c r="AI11">
        <f t="shared" si="2"/>
        <v>0</v>
      </c>
    </row>
    <row r="12" spans="1:35" x14ac:dyDescent="0.2">
      <c r="A12" s="16"/>
      <c r="B12" s="25" t="str">
        <f>IF(Mitarbeiter!A8="","",Mitarbeiter!A8)</f>
        <v>Daniel Düsentrieb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3"/>
      <c r="AE12" s="32"/>
      <c r="AF12" s="32"/>
      <c r="AG12" s="33"/>
      <c r="AI12">
        <f t="shared" si="2"/>
        <v>0</v>
      </c>
    </row>
    <row r="13" spans="1:35" x14ac:dyDescent="0.2">
      <c r="A13" s="16"/>
      <c r="B13" s="25" t="str">
        <f>IF(Mitarbeiter!A9="","",Mitarbeiter!A9)</f>
        <v>Panzerknacker I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3"/>
      <c r="AE13" s="32"/>
      <c r="AF13" s="32"/>
      <c r="AG13" s="33"/>
      <c r="AI13">
        <f t="shared" si="2"/>
        <v>0</v>
      </c>
    </row>
    <row r="14" spans="1:35" x14ac:dyDescent="0.2">
      <c r="A14" s="16"/>
      <c r="B14" s="25" t="str">
        <f>IF(Mitarbeiter!A10="","",Mitarbeiter!A10)</f>
        <v>Panzerknacker II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3"/>
      <c r="AE14" s="32"/>
      <c r="AF14" s="32"/>
      <c r="AG14" s="33"/>
      <c r="AI14">
        <f t="shared" si="2"/>
        <v>0</v>
      </c>
    </row>
    <row r="15" spans="1:35" x14ac:dyDescent="0.2">
      <c r="A15" s="16"/>
      <c r="B15" s="25" t="str">
        <f>IF(Mitarbeiter!A11="","",Mitarbeiter!A11)</f>
        <v>Panzerknacker III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3"/>
      <c r="AE15" s="32"/>
      <c r="AF15" s="32"/>
      <c r="AG15" s="33"/>
      <c r="AI15">
        <f t="shared" si="2"/>
        <v>0</v>
      </c>
    </row>
    <row r="16" spans="1:35" x14ac:dyDescent="0.2">
      <c r="A16" s="16"/>
      <c r="B16" s="25" t="str">
        <f>IF(Mitarbeiter!A12="","",Mitarbeiter!A12)</f>
        <v>Gundel Gaukley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3"/>
      <c r="AE16" s="32"/>
      <c r="AF16" s="32"/>
      <c r="AG16" s="33"/>
      <c r="AI16">
        <f t="shared" si="2"/>
        <v>0</v>
      </c>
    </row>
    <row r="17" spans="1:35" x14ac:dyDescent="0.2">
      <c r="A17" s="16"/>
      <c r="B17" s="25" t="str">
        <f>IF(Mitarbeiter!A13="","",Mitarbeiter!A13)</f>
        <v>Dagobert Duck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3"/>
      <c r="AE17" s="32"/>
      <c r="AF17" s="32"/>
      <c r="AG17" s="33"/>
      <c r="AI17">
        <f t="shared" si="2"/>
        <v>0</v>
      </c>
    </row>
    <row r="18" spans="1:35" x14ac:dyDescent="0.2">
      <c r="A18" s="16"/>
      <c r="B18" s="25" t="str">
        <f>IF(Mitarbeiter!A14="","",Mitarbeiter!A14)</f>
        <v>Dustav Gans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3"/>
      <c r="AE18" s="32"/>
      <c r="AF18" s="32"/>
      <c r="AG18" s="33"/>
      <c r="AI18">
        <f t="shared" si="2"/>
        <v>0</v>
      </c>
    </row>
    <row r="19" spans="1:35" x14ac:dyDescent="0.2">
      <c r="A19" s="16"/>
      <c r="B19" s="25" t="str">
        <f>IF(Mitarbeiter!A15="","",Mitarbeiter!A15)</f>
        <v>Anette Duck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3"/>
      <c r="AE19" s="32"/>
      <c r="AF19" s="32"/>
      <c r="AG19" s="33"/>
      <c r="AI19">
        <f t="shared" si="2"/>
        <v>0</v>
      </c>
    </row>
    <row r="20" spans="1:35" x14ac:dyDescent="0.2">
      <c r="A20" s="16"/>
      <c r="B20" s="25" t="str">
        <f>IF(Mitarbeiter!A16="","",Mitarbeiter!A16)</f>
        <v>Primus von Quack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3"/>
      <c r="AE20" s="32"/>
      <c r="AF20" s="32"/>
      <c r="AG20" s="33"/>
      <c r="AI20">
        <f t="shared" si="2"/>
        <v>0</v>
      </c>
    </row>
    <row r="21" spans="1:35" x14ac:dyDescent="0.2">
      <c r="A21" s="16"/>
      <c r="B21" s="25" t="str">
        <f>IF(Mitarbeiter!A17="","",Mitarbeiter!A17)</f>
        <v>Franz Gans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3"/>
      <c r="AE21" s="32"/>
      <c r="AF21" s="32"/>
      <c r="AG21" s="33"/>
      <c r="AI21">
        <f t="shared" si="2"/>
        <v>0</v>
      </c>
    </row>
    <row r="22" spans="1:35" x14ac:dyDescent="0.2">
      <c r="A22" s="16"/>
      <c r="B22" s="25" t="str">
        <f>IF(Mitarbeiter!A18="","",Mitarbeiter!A18)</f>
        <v>Gilbert Gans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3"/>
      <c r="AE22" s="32"/>
      <c r="AF22" s="32"/>
      <c r="AG22" s="33"/>
      <c r="AI22">
        <f t="shared" si="2"/>
        <v>0</v>
      </c>
    </row>
    <row r="23" spans="1:35" x14ac:dyDescent="0.2">
      <c r="A23" s="16"/>
      <c r="B23" s="25" t="str">
        <f>IF(Mitarbeiter!A19="","",Mitarbeiter!A19)</f>
        <v>Emil Erpel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3"/>
      <c r="AE23" s="32"/>
      <c r="AF23" s="32"/>
      <c r="AG23" s="33"/>
      <c r="AI23">
        <f t="shared" si="2"/>
        <v>0</v>
      </c>
    </row>
    <row r="24" spans="1:35" x14ac:dyDescent="0.2">
      <c r="A24" s="16"/>
      <c r="B24" s="25" t="str">
        <f>IF(Mitarbeiter!A20="","",Mitarbeiter!A20)</f>
        <v>Freddy Duck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3"/>
      <c r="AE24" s="32"/>
      <c r="AF24" s="32"/>
      <c r="AG24" s="33"/>
      <c r="AI24">
        <f t="shared" si="2"/>
        <v>0</v>
      </c>
    </row>
    <row r="25" spans="1:35" x14ac:dyDescent="0.2">
      <c r="A25" s="16"/>
      <c r="B25" s="25" t="str">
        <f>IF(Mitarbeiter!A21="","",Mitarbeiter!A21)</f>
        <v>Golo Gans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32"/>
      <c r="AF25" s="32"/>
      <c r="AG25" s="33"/>
      <c r="AI25">
        <f t="shared" si="2"/>
        <v>0</v>
      </c>
    </row>
    <row r="26" spans="1:35" x14ac:dyDescent="0.2">
      <c r="A26" s="16"/>
      <c r="B26" s="25" t="str">
        <f>IF(Mitarbeiter!A22="","",Mitarbeiter!A22)</f>
        <v>Degenhard Duck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3"/>
      <c r="AE26" s="32"/>
      <c r="AF26" s="32"/>
      <c r="AG26" s="33"/>
      <c r="AI26">
        <f t="shared" si="2"/>
        <v>0</v>
      </c>
    </row>
    <row r="27" spans="1:35" x14ac:dyDescent="0.2">
      <c r="A27" s="16"/>
      <c r="B27" s="21" t="str">
        <f>IF(Mitarbeiter!A23="","",Mitarbeiter!A23)</f>
        <v>Gotthold Gans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5"/>
      <c r="AE27" s="34"/>
      <c r="AF27" s="34"/>
      <c r="AG27" s="35"/>
      <c r="AI27">
        <f t="shared" si="2"/>
        <v>0</v>
      </c>
    </row>
    <row r="28" spans="1:35" x14ac:dyDescent="0.2">
      <c r="A28" s="16" t="str">
        <f>IF(Mitarbeiter!A24="","",Mitarbeiter!A24)</f>
        <v/>
      </c>
      <c r="B28" s="20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7"/>
      <c r="AF28" s="37"/>
      <c r="AG28" s="37"/>
      <c r="AI28">
        <f t="shared" si="2"/>
        <v>0</v>
      </c>
    </row>
    <row r="29" spans="1:35" x14ac:dyDescent="0.2">
      <c r="A29" t="str">
        <f>IF(Mitarbeiter!A25="","",Mitarbeiter!A25)</f>
        <v/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I29">
        <f t="shared" si="2"/>
        <v>0</v>
      </c>
    </row>
    <row r="30" spans="1:35" x14ac:dyDescent="0.2">
      <c r="A30" t="str">
        <f>IF(Mitarbeiter!A26="","",Mitarbeiter!A26)</f>
        <v/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I30">
        <f t="shared" si="2"/>
        <v>0</v>
      </c>
    </row>
    <row r="31" spans="1:35" x14ac:dyDescent="0.2">
      <c r="A31" t="str">
        <f>IF(Mitarbeiter!A27="","",Mitarbeiter!A27)</f>
        <v/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I31">
        <f t="shared" si="2"/>
        <v>0</v>
      </c>
    </row>
    <row r="32" spans="1:35" x14ac:dyDescent="0.2">
      <c r="A32" t="str">
        <f>IF(Mitarbeiter!A28="","",Mitarbeiter!A28)</f>
        <v/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I32">
        <f t="shared" si="2"/>
        <v>0</v>
      </c>
    </row>
    <row r="33" spans="3:35" x14ac:dyDescent="0.2"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I33">
        <f t="shared" si="2"/>
        <v>0</v>
      </c>
    </row>
    <row r="34" spans="3:35" x14ac:dyDescent="0.2"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I34">
        <f t="shared" si="2"/>
        <v>0</v>
      </c>
    </row>
    <row r="35" spans="3:35" x14ac:dyDescent="0.2"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I35">
        <f t="shared" si="2"/>
        <v>0</v>
      </c>
    </row>
    <row r="36" spans="3:35" x14ac:dyDescent="0.2"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I36">
        <f t="shared" si="2"/>
        <v>0</v>
      </c>
    </row>
    <row r="37" spans="3:35" x14ac:dyDescent="0.2"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I37">
        <f t="shared" si="2"/>
        <v>0</v>
      </c>
    </row>
    <row r="38" spans="3:35" x14ac:dyDescent="0.2"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I38">
        <f t="shared" si="2"/>
        <v>0</v>
      </c>
    </row>
    <row r="39" spans="3:35" x14ac:dyDescent="0.2"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</row>
    <row r="40" spans="3:35" x14ac:dyDescent="0.2"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</row>
    <row r="41" spans="3:35" x14ac:dyDescent="0.2"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</row>
    <row r="42" spans="3:35" x14ac:dyDescent="0.2"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</row>
    <row r="43" spans="3:35" x14ac:dyDescent="0.2"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</row>
    <row r="44" spans="3:35" x14ac:dyDescent="0.2"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</row>
    <row r="45" spans="3:35" x14ac:dyDescent="0.2"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</row>
    <row r="46" spans="3:35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</row>
  </sheetData>
  <sheetProtection password="DC7F" sheet="1" objects="1" scenarios="1"/>
  <conditionalFormatting sqref="C5:AG6">
    <cfRule type="expression" dxfId="54" priority="9" stopIfTrue="1">
      <formula>WEEKDAY(C$6,2)&gt;5</formula>
    </cfRule>
  </conditionalFormatting>
  <conditionalFormatting sqref="C28:AG46">
    <cfRule type="expression" dxfId="53" priority="8" stopIfTrue="1">
      <formula>AND($A28&lt;&gt;"",WEEKDAY(C$6,2)&gt;5)</formula>
    </cfRule>
  </conditionalFormatting>
  <conditionalFormatting sqref="C7:AG27">
    <cfRule type="expression" dxfId="52" priority="11" stopIfTrue="1">
      <formula>AND($B7&lt;&gt;"",WEEKDAY(C$6,2)&gt;5)</formula>
    </cfRule>
  </conditionalFormatting>
  <conditionalFormatting sqref="AE3:AH4 AE28:AH28">
    <cfRule type="expression" dxfId="51" priority="5">
      <formula>AD$5&lt;&gt;""</formula>
    </cfRule>
  </conditionalFormatting>
  <conditionalFormatting sqref="AE5:AH27">
    <cfRule type="expression" dxfId="50" priority="4" stopIfTrue="1">
      <formula>AND(AE$5="",AD$5&lt;&gt;"")</formula>
    </cfRule>
  </conditionalFormatting>
  <conditionalFormatting sqref="AE4:AG4">
    <cfRule type="expression" dxfId="49" priority="3">
      <formula>AE$5&lt;&gt;""</formula>
    </cfRule>
  </conditionalFormatting>
  <conditionalFormatting sqref="AE28:AG28">
    <cfRule type="expression" dxfId="48" priority="2">
      <formula>AE$5&lt;&gt;""</formula>
    </cfRule>
  </conditionalFormatting>
  <conditionalFormatting sqref="AE5:AG27">
    <cfRule type="expression" dxfId="47" priority="1">
      <formula>AE$5=""</formula>
    </cfRule>
  </conditionalFormatting>
  <dataValidations count="1">
    <dataValidation type="list" allowBlank="1" showInputMessage="1" showErrorMessage="1" sqref="C7:AH46" xr:uid="{00000000-0002-0000-0A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72B86D72-F6C7-4806-B8C0-5830F6790574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7" stopIfTrue="1" id="{F10B968A-39EC-4036-91AC-9888FE68F083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  <x14:conditionalFormatting xmlns:xm="http://schemas.microsoft.com/office/excel/2006/main">
          <x14:cfRule type="expression" priority="10" stopIfTrue="1" id="{B51900A6-C8E4-4E1D-A0F2-17BBA7E0428E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AI46"/>
  <sheetViews>
    <sheetView workbookViewId="0"/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11</v>
      </c>
      <c r="C1" s="17" t="s">
        <v>43</v>
      </c>
      <c r="AI1" s="17" t="s">
        <v>45</v>
      </c>
    </row>
    <row r="2" spans="1:35" x14ac:dyDescent="0.2">
      <c r="B2">
        <v>2018</v>
      </c>
      <c r="D2" s="12" t="s">
        <v>44</v>
      </c>
      <c r="E2" t="str">
        <f>IF(B1=12,"anwesend für Weihnachten","anwesend für Feiertag")</f>
        <v>anwesend für Feiertag</v>
      </c>
    </row>
    <row r="3" spans="1:35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5" x14ac:dyDescent="0.2">
      <c r="A4" s="16"/>
      <c r="B4" s="31" t="s">
        <v>15</v>
      </c>
      <c r="C4" s="30" t="str">
        <f>TEXT(DATE(B2,B1,1),"MMMM")</f>
        <v>November</v>
      </c>
      <c r="D4" s="28"/>
      <c r="E4" s="28"/>
      <c r="F4" s="29"/>
      <c r="G4" s="18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5" x14ac:dyDescent="0.2">
      <c r="A5" s="16"/>
      <c r="B5" s="22"/>
      <c r="C5" s="23">
        <f>DATE(B2,B1,1)</f>
        <v>43405</v>
      </c>
      <c r="D5" s="23">
        <f>IFERROR(IF(MONTH(C5+1)&gt;$B$1,"",C5+1),"")</f>
        <v>43406</v>
      </c>
      <c r="E5" s="23">
        <f t="shared" ref="E5:AG5" si="0">IFERROR(IF(MONTH(D5+1)&gt;$B$1,"",D5+1),"")</f>
        <v>43407</v>
      </c>
      <c r="F5" s="23">
        <f t="shared" si="0"/>
        <v>43408</v>
      </c>
      <c r="G5" s="23">
        <f t="shared" si="0"/>
        <v>43409</v>
      </c>
      <c r="H5" s="23">
        <f t="shared" si="0"/>
        <v>43410</v>
      </c>
      <c r="I5" s="23">
        <f t="shared" si="0"/>
        <v>43411</v>
      </c>
      <c r="J5" s="23">
        <f t="shared" si="0"/>
        <v>43412</v>
      </c>
      <c r="K5" s="23">
        <f t="shared" si="0"/>
        <v>43413</v>
      </c>
      <c r="L5" s="23">
        <f t="shared" si="0"/>
        <v>43414</v>
      </c>
      <c r="M5" s="23">
        <f t="shared" si="0"/>
        <v>43415</v>
      </c>
      <c r="N5" s="23">
        <f t="shared" si="0"/>
        <v>43416</v>
      </c>
      <c r="O5" s="23">
        <f t="shared" si="0"/>
        <v>43417</v>
      </c>
      <c r="P5" s="23">
        <f t="shared" si="0"/>
        <v>43418</v>
      </c>
      <c r="Q5" s="23">
        <f t="shared" si="0"/>
        <v>43419</v>
      </c>
      <c r="R5" s="23">
        <f t="shared" si="0"/>
        <v>43420</v>
      </c>
      <c r="S5" s="23">
        <f t="shared" si="0"/>
        <v>43421</v>
      </c>
      <c r="T5" s="23">
        <f t="shared" si="0"/>
        <v>43422</v>
      </c>
      <c r="U5" s="23">
        <f t="shared" si="0"/>
        <v>43423</v>
      </c>
      <c r="V5" s="23">
        <f>IFERROR(IF(MONTH(U5+1)&gt;$B$1,"",U5+1),"")</f>
        <v>43424</v>
      </c>
      <c r="W5" s="23">
        <f t="shared" si="0"/>
        <v>43425</v>
      </c>
      <c r="X5" s="23">
        <f t="shared" si="0"/>
        <v>43426</v>
      </c>
      <c r="Y5" s="23">
        <f t="shared" si="0"/>
        <v>43427</v>
      </c>
      <c r="Z5" s="23">
        <f t="shared" si="0"/>
        <v>43428</v>
      </c>
      <c r="AA5" s="23">
        <f t="shared" si="0"/>
        <v>43429</v>
      </c>
      <c r="AB5" s="23">
        <f t="shared" si="0"/>
        <v>43430</v>
      </c>
      <c r="AC5" s="23">
        <f t="shared" si="0"/>
        <v>43431</v>
      </c>
      <c r="AD5" s="24">
        <f t="shared" si="0"/>
        <v>43432</v>
      </c>
      <c r="AE5" s="23">
        <f t="shared" si="0"/>
        <v>43433</v>
      </c>
      <c r="AF5" s="23">
        <f t="shared" si="0"/>
        <v>43434</v>
      </c>
      <c r="AG5" s="24" t="str">
        <f t="shared" si="0"/>
        <v/>
      </c>
    </row>
    <row r="6" spans="1:35" x14ac:dyDescent="0.2">
      <c r="A6" s="16"/>
      <c r="B6" s="25"/>
      <c r="C6" s="26">
        <f>C5</f>
        <v>43405</v>
      </c>
      <c r="D6" s="26">
        <f t="shared" ref="D6:AG6" si="1">D5</f>
        <v>43406</v>
      </c>
      <c r="E6" s="26">
        <f t="shared" si="1"/>
        <v>43407</v>
      </c>
      <c r="F6" s="26">
        <f t="shared" si="1"/>
        <v>43408</v>
      </c>
      <c r="G6" s="26">
        <f t="shared" si="1"/>
        <v>43409</v>
      </c>
      <c r="H6" s="26">
        <f t="shared" si="1"/>
        <v>43410</v>
      </c>
      <c r="I6" s="26">
        <f t="shared" si="1"/>
        <v>43411</v>
      </c>
      <c r="J6" s="26">
        <f t="shared" si="1"/>
        <v>43412</v>
      </c>
      <c r="K6" s="26">
        <f t="shared" si="1"/>
        <v>43413</v>
      </c>
      <c r="L6" s="26">
        <f t="shared" si="1"/>
        <v>43414</v>
      </c>
      <c r="M6" s="26">
        <f t="shared" si="1"/>
        <v>43415</v>
      </c>
      <c r="N6" s="26">
        <f t="shared" si="1"/>
        <v>43416</v>
      </c>
      <c r="O6" s="26">
        <f t="shared" si="1"/>
        <v>43417</v>
      </c>
      <c r="P6" s="26">
        <f t="shared" si="1"/>
        <v>43418</v>
      </c>
      <c r="Q6" s="26">
        <f t="shared" si="1"/>
        <v>43419</v>
      </c>
      <c r="R6" s="26">
        <f t="shared" si="1"/>
        <v>43420</v>
      </c>
      <c r="S6" s="26">
        <f t="shared" si="1"/>
        <v>43421</v>
      </c>
      <c r="T6" s="26">
        <f t="shared" si="1"/>
        <v>43422</v>
      </c>
      <c r="U6" s="26">
        <f t="shared" si="1"/>
        <v>43423</v>
      </c>
      <c r="V6" s="26">
        <f t="shared" si="1"/>
        <v>43424</v>
      </c>
      <c r="W6" s="26">
        <f t="shared" si="1"/>
        <v>43425</v>
      </c>
      <c r="X6" s="26">
        <f t="shared" si="1"/>
        <v>43426</v>
      </c>
      <c r="Y6" s="26">
        <f t="shared" si="1"/>
        <v>43427</v>
      </c>
      <c r="Z6" s="26">
        <f t="shared" si="1"/>
        <v>43428</v>
      </c>
      <c r="AA6" s="26">
        <f t="shared" si="1"/>
        <v>43429</v>
      </c>
      <c r="AB6" s="26">
        <f t="shared" si="1"/>
        <v>43430</v>
      </c>
      <c r="AC6" s="26">
        <f t="shared" si="1"/>
        <v>43431</v>
      </c>
      <c r="AD6" s="27">
        <f t="shared" si="1"/>
        <v>43432</v>
      </c>
      <c r="AE6" s="26">
        <f t="shared" si="1"/>
        <v>43433</v>
      </c>
      <c r="AF6" s="26">
        <f t="shared" si="1"/>
        <v>43434</v>
      </c>
      <c r="AG6" s="27" t="str">
        <f t="shared" si="1"/>
        <v/>
      </c>
    </row>
    <row r="7" spans="1:35" x14ac:dyDescent="0.2">
      <c r="A7" s="16"/>
      <c r="B7" s="25" t="str">
        <f>IF(Mitarbeiter!A3="","",Mitarbeiter!A3)</f>
        <v>Donald Duck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3"/>
      <c r="AE7" s="32"/>
      <c r="AF7" s="32"/>
      <c r="AG7" s="33"/>
      <c r="AI7">
        <f>COUNTIF(C7:AG7,"U")</f>
        <v>0</v>
      </c>
    </row>
    <row r="8" spans="1:35" x14ac:dyDescent="0.2">
      <c r="A8" s="16"/>
      <c r="B8" s="25" t="str">
        <f>IF(Mitarbeiter!A4="","",Mitarbeiter!A4)</f>
        <v>Daisy Duck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3"/>
      <c r="AE8" s="32"/>
      <c r="AF8" s="32"/>
      <c r="AG8" s="33"/>
      <c r="AI8">
        <f t="shared" ref="AI8:AI38" si="2">COUNTIF(C8:AG8,"U")</f>
        <v>0</v>
      </c>
    </row>
    <row r="9" spans="1:35" x14ac:dyDescent="0.2">
      <c r="A9" s="16"/>
      <c r="B9" s="25" t="str">
        <f>IF(Mitarbeiter!A5="","",Mitarbeiter!A5)</f>
        <v>Tick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3"/>
      <c r="AE9" s="32"/>
      <c r="AF9" s="32"/>
      <c r="AG9" s="33"/>
      <c r="AI9">
        <f t="shared" si="2"/>
        <v>0</v>
      </c>
    </row>
    <row r="10" spans="1:35" x14ac:dyDescent="0.2">
      <c r="A10" s="16"/>
      <c r="B10" s="25" t="str">
        <f>IF(Mitarbeiter!A6="","",Mitarbeiter!A6)</f>
        <v>Trick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3"/>
      <c r="AE10" s="32"/>
      <c r="AF10" s="32"/>
      <c r="AG10" s="33"/>
      <c r="AI10">
        <f t="shared" si="2"/>
        <v>0</v>
      </c>
    </row>
    <row r="11" spans="1:35" x14ac:dyDescent="0.2">
      <c r="A11" s="16"/>
      <c r="B11" s="25" t="str">
        <f>IF(Mitarbeiter!A7="","",Mitarbeiter!A7)</f>
        <v>Track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3"/>
      <c r="AE11" s="32"/>
      <c r="AF11" s="32"/>
      <c r="AG11" s="33"/>
      <c r="AI11">
        <f t="shared" si="2"/>
        <v>0</v>
      </c>
    </row>
    <row r="12" spans="1:35" x14ac:dyDescent="0.2">
      <c r="A12" s="16"/>
      <c r="B12" s="25" t="str">
        <f>IF(Mitarbeiter!A8="","",Mitarbeiter!A8)</f>
        <v>Daniel Düsentrieb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3"/>
      <c r="AE12" s="32"/>
      <c r="AF12" s="32"/>
      <c r="AG12" s="33"/>
      <c r="AI12">
        <f t="shared" si="2"/>
        <v>0</v>
      </c>
    </row>
    <row r="13" spans="1:35" x14ac:dyDescent="0.2">
      <c r="A13" s="16"/>
      <c r="B13" s="25" t="str">
        <f>IF(Mitarbeiter!A9="","",Mitarbeiter!A9)</f>
        <v>Panzerknacker I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3"/>
      <c r="AE13" s="32"/>
      <c r="AF13" s="32"/>
      <c r="AG13" s="33"/>
      <c r="AI13">
        <f t="shared" si="2"/>
        <v>0</v>
      </c>
    </row>
    <row r="14" spans="1:35" x14ac:dyDescent="0.2">
      <c r="A14" s="16"/>
      <c r="B14" s="25" t="str">
        <f>IF(Mitarbeiter!A10="","",Mitarbeiter!A10)</f>
        <v>Panzerknacker II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3"/>
      <c r="AE14" s="32"/>
      <c r="AF14" s="32"/>
      <c r="AG14" s="33"/>
      <c r="AI14">
        <f t="shared" si="2"/>
        <v>0</v>
      </c>
    </row>
    <row r="15" spans="1:35" x14ac:dyDescent="0.2">
      <c r="A15" s="16"/>
      <c r="B15" s="25" t="str">
        <f>IF(Mitarbeiter!A11="","",Mitarbeiter!A11)</f>
        <v>Panzerknacker III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3"/>
      <c r="AE15" s="32"/>
      <c r="AF15" s="32"/>
      <c r="AG15" s="33"/>
      <c r="AI15">
        <f t="shared" si="2"/>
        <v>0</v>
      </c>
    </row>
    <row r="16" spans="1:35" x14ac:dyDescent="0.2">
      <c r="A16" s="16"/>
      <c r="B16" s="25" t="str">
        <f>IF(Mitarbeiter!A12="","",Mitarbeiter!A12)</f>
        <v>Gundel Gaukley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3"/>
      <c r="AE16" s="32"/>
      <c r="AF16" s="32"/>
      <c r="AG16" s="33"/>
      <c r="AI16">
        <f t="shared" si="2"/>
        <v>0</v>
      </c>
    </row>
    <row r="17" spans="1:35" x14ac:dyDescent="0.2">
      <c r="A17" s="16"/>
      <c r="B17" s="25" t="str">
        <f>IF(Mitarbeiter!A13="","",Mitarbeiter!A13)</f>
        <v>Dagobert Duck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3"/>
      <c r="AE17" s="32"/>
      <c r="AF17" s="32"/>
      <c r="AG17" s="33"/>
      <c r="AI17">
        <f t="shared" si="2"/>
        <v>0</v>
      </c>
    </row>
    <row r="18" spans="1:35" x14ac:dyDescent="0.2">
      <c r="A18" s="16"/>
      <c r="B18" s="25" t="str">
        <f>IF(Mitarbeiter!A14="","",Mitarbeiter!A14)</f>
        <v>Dustav Gans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3"/>
      <c r="AE18" s="32"/>
      <c r="AF18" s="32"/>
      <c r="AG18" s="33"/>
      <c r="AI18">
        <f t="shared" si="2"/>
        <v>0</v>
      </c>
    </row>
    <row r="19" spans="1:35" x14ac:dyDescent="0.2">
      <c r="A19" s="16"/>
      <c r="B19" s="25" t="str">
        <f>IF(Mitarbeiter!A15="","",Mitarbeiter!A15)</f>
        <v>Anette Duck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3"/>
      <c r="AE19" s="32"/>
      <c r="AF19" s="32"/>
      <c r="AG19" s="33"/>
      <c r="AI19">
        <f t="shared" si="2"/>
        <v>0</v>
      </c>
    </row>
    <row r="20" spans="1:35" x14ac:dyDescent="0.2">
      <c r="A20" s="16"/>
      <c r="B20" s="25" t="str">
        <f>IF(Mitarbeiter!A16="","",Mitarbeiter!A16)</f>
        <v>Primus von Quack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3"/>
      <c r="AE20" s="32"/>
      <c r="AF20" s="32"/>
      <c r="AG20" s="33"/>
      <c r="AI20">
        <f t="shared" si="2"/>
        <v>0</v>
      </c>
    </row>
    <row r="21" spans="1:35" x14ac:dyDescent="0.2">
      <c r="A21" s="16"/>
      <c r="B21" s="25" t="str">
        <f>IF(Mitarbeiter!A17="","",Mitarbeiter!A17)</f>
        <v>Franz Gans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3"/>
      <c r="AE21" s="32"/>
      <c r="AF21" s="32"/>
      <c r="AG21" s="33"/>
      <c r="AI21">
        <f t="shared" si="2"/>
        <v>0</v>
      </c>
    </row>
    <row r="22" spans="1:35" x14ac:dyDescent="0.2">
      <c r="A22" s="16"/>
      <c r="B22" s="25" t="str">
        <f>IF(Mitarbeiter!A18="","",Mitarbeiter!A18)</f>
        <v>Gilbert Gans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3"/>
      <c r="AE22" s="32"/>
      <c r="AF22" s="32"/>
      <c r="AG22" s="33"/>
      <c r="AI22">
        <f t="shared" si="2"/>
        <v>0</v>
      </c>
    </row>
    <row r="23" spans="1:35" x14ac:dyDescent="0.2">
      <c r="A23" s="16"/>
      <c r="B23" s="25" t="str">
        <f>IF(Mitarbeiter!A19="","",Mitarbeiter!A19)</f>
        <v>Emil Erpel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3"/>
      <c r="AE23" s="32"/>
      <c r="AF23" s="32"/>
      <c r="AG23" s="33"/>
      <c r="AI23">
        <f t="shared" si="2"/>
        <v>0</v>
      </c>
    </row>
    <row r="24" spans="1:35" x14ac:dyDescent="0.2">
      <c r="A24" s="16"/>
      <c r="B24" s="25" t="str">
        <f>IF(Mitarbeiter!A20="","",Mitarbeiter!A20)</f>
        <v>Freddy Duck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3"/>
      <c r="AE24" s="32"/>
      <c r="AF24" s="32"/>
      <c r="AG24" s="33"/>
      <c r="AI24">
        <f t="shared" si="2"/>
        <v>0</v>
      </c>
    </row>
    <row r="25" spans="1:35" x14ac:dyDescent="0.2">
      <c r="A25" s="16"/>
      <c r="B25" s="25" t="str">
        <f>IF(Mitarbeiter!A21="","",Mitarbeiter!A21)</f>
        <v>Golo Gans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32"/>
      <c r="AF25" s="32"/>
      <c r="AG25" s="33"/>
      <c r="AI25">
        <f t="shared" si="2"/>
        <v>0</v>
      </c>
    </row>
    <row r="26" spans="1:35" x14ac:dyDescent="0.2">
      <c r="A26" s="16"/>
      <c r="B26" s="25" t="str">
        <f>IF(Mitarbeiter!A22="","",Mitarbeiter!A22)</f>
        <v>Degenhard Duck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3"/>
      <c r="AE26" s="32"/>
      <c r="AF26" s="32"/>
      <c r="AG26" s="33"/>
      <c r="AI26">
        <f t="shared" si="2"/>
        <v>0</v>
      </c>
    </row>
    <row r="27" spans="1:35" x14ac:dyDescent="0.2">
      <c r="A27" s="16"/>
      <c r="B27" s="21" t="str">
        <f>IF(Mitarbeiter!A23="","",Mitarbeiter!A23)</f>
        <v>Gotthold Gans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5"/>
      <c r="AE27" s="34"/>
      <c r="AF27" s="34"/>
      <c r="AG27" s="35"/>
      <c r="AI27">
        <f t="shared" si="2"/>
        <v>0</v>
      </c>
    </row>
    <row r="28" spans="1:35" x14ac:dyDescent="0.2">
      <c r="A28" s="16" t="str">
        <f>IF(Mitarbeiter!A24="","",Mitarbeiter!A24)</f>
        <v/>
      </c>
      <c r="B28" s="20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7"/>
      <c r="AF28" s="37"/>
      <c r="AG28" s="37"/>
      <c r="AI28">
        <f t="shared" si="2"/>
        <v>0</v>
      </c>
    </row>
    <row r="29" spans="1:35" x14ac:dyDescent="0.2">
      <c r="A29" t="str">
        <f>IF(Mitarbeiter!A25="","",Mitarbeiter!A25)</f>
        <v/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I29">
        <f t="shared" si="2"/>
        <v>0</v>
      </c>
    </row>
    <row r="30" spans="1:35" x14ac:dyDescent="0.2">
      <c r="A30" t="str">
        <f>IF(Mitarbeiter!A26="","",Mitarbeiter!A26)</f>
        <v/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I30">
        <f t="shared" si="2"/>
        <v>0</v>
      </c>
    </row>
    <row r="31" spans="1:35" x14ac:dyDescent="0.2">
      <c r="A31" t="str">
        <f>IF(Mitarbeiter!A27="","",Mitarbeiter!A27)</f>
        <v/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I31">
        <f t="shared" si="2"/>
        <v>0</v>
      </c>
    </row>
    <row r="32" spans="1:35" x14ac:dyDescent="0.2">
      <c r="A32" t="str">
        <f>IF(Mitarbeiter!A28="","",Mitarbeiter!A28)</f>
        <v/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I32">
        <f t="shared" si="2"/>
        <v>0</v>
      </c>
    </row>
    <row r="33" spans="3:35" x14ac:dyDescent="0.2"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I33">
        <f t="shared" si="2"/>
        <v>0</v>
      </c>
    </row>
    <row r="34" spans="3:35" x14ac:dyDescent="0.2"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I34">
        <f t="shared" si="2"/>
        <v>0</v>
      </c>
    </row>
    <row r="35" spans="3:35" x14ac:dyDescent="0.2"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I35">
        <f t="shared" si="2"/>
        <v>0</v>
      </c>
    </row>
    <row r="36" spans="3:35" x14ac:dyDescent="0.2"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I36">
        <f t="shared" si="2"/>
        <v>0</v>
      </c>
    </row>
    <row r="37" spans="3:35" x14ac:dyDescent="0.2"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I37">
        <f t="shared" si="2"/>
        <v>0</v>
      </c>
    </row>
    <row r="38" spans="3:35" x14ac:dyDescent="0.2"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I38">
        <f t="shared" si="2"/>
        <v>0</v>
      </c>
    </row>
    <row r="39" spans="3:35" x14ac:dyDescent="0.2"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</row>
    <row r="40" spans="3:35" x14ac:dyDescent="0.2"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</row>
    <row r="41" spans="3:35" x14ac:dyDescent="0.2"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</row>
    <row r="42" spans="3:35" x14ac:dyDescent="0.2"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</row>
    <row r="43" spans="3:35" x14ac:dyDescent="0.2"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</row>
    <row r="44" spans="3:35" x14ac:dyDescent="0.2"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</row>
    <row r="45" spans="3:35" x14ac:dyDescent="0.2"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</row>
    <row r="46" spans="3:35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</row>
  </sheetData>
  <sheetProtection password="DC7F" sheet="1" objects="1" scenarios="1"/>
  <conditionalFormatting sqref="C5:AG6">
    <cfRule type="expression" dxfId="43" priority="9" stopIfTrue="1">
      <formula>WEEKDAY(C$6,2)&gt;5</formula>
    </cfRule>
  </conditionalFormatting>
  <conditionalFormatting sqref="C28:AG46">
    <cfRule type="expression" dxfId="42" priority="8" stopIfTrue="1">
      <formula>AND($A28&lt;&gt;"",WEEKDAY(C$6,2)&gt;5)</formula>
    </cfRule>
  </conditionalFormatting>
  <conditionalFormatting sqref="C7:AG27">
    <cfRule type="expression" dxfId="41" priority="11" stopIfTrue="1">
      <formula>AND($B7&lt;&gt;"",WEEKDAY(C$6,2)&gt;5)</formula>
    </cfRule>
  </conditionalFormatting>
  <conditionalFormatting sqref="AE3:AH4 AE28:AH28">
    <cfRule type="expression" dxfId="40" priority="5">
      <formula>AD$5&lt;&gt;""</formula>
    </cfRule>
  </conditionalFormatting>
  <conditionalFormatting sqref="AE5:AH27">
    <cfRule type="expression" dxfId="39" priority="4" stopIfTrue="1">
      <formula>AND(AE$5="",AD$5&lt;&gt;"")</formula>
    </cfRule>
  </conditionalFormatting>
  <conditionalFormatting sqref="AE4:AG4">
    <cfRule type="expression" dxfId="38" priority="3">
      <formula>AE$5&lt;&gt;""</formula>
    </cfRule>
  </conditionalFormatting>
  <conditionalFormatting sqref="AE28:AG28">
    <cfRule type="expression" dxfId="37" priority="2">
      <formula>AE$5&lt;&gt;""</formula>
    </cfRule>
  </conditionalFormatting>
  <conditionalFormatting sqref="AE5:AG27">
    <cfRule type="expression" dxfId="36" priority="1">
      <formula>AE$5=""</formula>
    </cfRule>
  </conditionalFormatting>
  <dataValidations count="1">
    <dataValidation type="list" allowBlank="1" showInputMessage="1" showErrorMessage="1" sqref="C7:AH46" xr:uid="{00000000-0002-0000-0B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85B58AC4-B5E1-4E5A-BB88-B3251F7C5144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7" stopIfTrue="1" id="{CCB2D475-F16E-4E28-9BA9-2A0EF847A04B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  <x14:conditionalFormatting xmlns:xm="http://schemas.microsoft.com/office/excel/2006/main">
          <x14:cfRule type="expression" priority="10" stopIfTrue="1" id="{79F1E246-F200-4850-BE45-306CFCA5BB15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AI46"/>
  <sheetViews>
    <sheetView workbookViewId="0"/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12</v>
      </c>
      <c r="C1" s="17" t="s">
        <v>43</v>
      </c>
      <c r="AI1" s="17" t="s">
        <v>45</v>
      </c>
    </row>
    <row r="2" spans="1:35" x14ac:dyDescent="0.2">
      <c r="B2">
        <v>2018</v>
      </c>
      <c r="D2" s="12" t="s">
        <v>44</v>
      </c>
      <c r="E2" t="str">
        <f>IF(B1=12,"anwesend für Weihnachten","anwesend für Feiertag")</f>
        <v>anwesend für Weihnachten</v>
      </c>
    </row>
    <row r="3" spans="1:35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5" x14ac:dyDescent="0.2">
      <c r="A4" s="16"/>
      <c r="B4" s="31" t="s">
        <v>15</v>
      </c>
      <c r="C4" s="30" t="str">
        <f>TEXT(DATE(B2,B1,1),"MMMM")</f>
        <v>Dezember</v>
      </c>
      <c r="D4" s="28"/>
      <c r="E4" s="28"/>
      <c r="F4" s="29"/>
      <c r="G4" s="18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5" x14ac:dyDescent="0.2">
      <c r="A5" s="16"/>
      <c r="B5" s="22"/>
      <c r="C5" s="23">
        <f>DATE(B2,B1,1)</f>
        <v>43435</v>
      </c>
      <c r="D5" s="23">
        <f>IFERROR(IF(MONTH(C5+1)&gt;$B$1,"",C5+1),"")</f>
        <v>43436</v>
      </c>
      <c r="E5" s="23">
        <f t="shared" ref="E5:AG5" si="0">IFERROR(IF(MONTH(D5+1)&gt;$B$1,"",D5+1),"")</f>
        <v>43437</v>
      </c>
      <c r="F5" s="23">
        <f t="shared" si="0"/>
        <v>43438</v>
      </c>
      <c r="G5" s="23">
        <f t="shared" si="0"/>
        <v>43439</v>
      </c>
      <c r="H5" s="23">
        <f t="shared" si="0"/>
        <v>43440</v>
      </c>
      <c r="I5" s="23">
        <f t="shared" si="0"/>
        <v>43441</v>
      </c>
      <c r="J5" s="23">
        <f t="shared" si="0"/>
        <v>43442</v>
      </c>
      <c r="K5" s="23">
        <f t="shared" si="0"/>
        <v>43443</v>
      </c>
      <c r="L5" s="23">
        <f t="shared" si="0"/>
        <v>43444</v>
      </c>
      <c r="M5" s="23">
        <f t="shared" si="0"/>
        <v>43445</v>
      </c>
      <c r="N5" s="23">
        <f t="shared" si="0"/>
        <v>43446</v>
      </c>
      <c r="O5" s="23">
        <f t="shared" si="0"/>
        <v>43447</v>
      </c>
      <c r="P5" s="23">
        <f t="shared" si="0"/>
        <v>43448</v>
      </c>
      <c r="Q5" s="23">
        <f t="shared" si="0"/>
        <v>43449</v>
      </c>
      <c r="R5" s="23">
        <f t="shared" si="0"/>
        <v>43450</v>
      </c>
      <c r="S5" s="23">
        <f t="shared" si="0"/>
        <v>43451</v>
      </c>
      <c r="T5" s="23">
        <f t="shared" si="0"/>
        <v>43452</v>
      </c>
      <c r="U5" s="23">
        <f t="shared" si="0"/>
        <v>43453</v>
      </c>
      <c r="V5" s="23">
        <f>IFERROR(IF(MONTH(U5+1)&gt;$B$1,"",U5+1),"")</f>
        <v>43454</v>
      </c>
      <c r="W5" s="23">
        <f t="shared" si="0"/>
        <v>43455</v>
      </c>
      <c r="X5" s="23">
        <f t="shared" si="0"/>
        <v>43456</v>
      </c>
      <c r="Y5" s="23">
        <f t="shared" si="0"/>
        <v>43457</v>
      </c>
      <c r="Z5" s="23">
        <f t="shared" si="0"/>
        <v>43458</v>
      </c>
      <c r="AA5" s="23">
        <f t="shared" si="0"/>
        <v>43459</v>
      </c>
      <c r="AB5" s="23">
        <f t="shared" si="0"/>
        <v>43460</v>
      </c>
      <c r="AC5" s="23">
        <f t="shared" si="0"/>
        <v>43461</v>
      </c>
      <c r="AD5" s="24">
        <f t="shared" si="0"/>
        <v>43462</v>
      </c>
      <c r="AE5" s="23">
        <f t="shared" si="0"/>
        <v>43463</v>
      </c>
      <c r="AF5" s="23">
        <f t="shared" si="0"/>
        <v>43464</v>
      </c>
      <c r="AG5" s="24">
        <f t="shared" si="0"/>
        <v>43465</v>
      </c>
    </row>
    <row r="6" spans="1:35" x14ac:dyDescent="0.2">
      <c r="A6" s="16"/>
      <c r="B6" s="25"/>
      <c r="C6" s="26">
        <f>C5</f>
        <v>43435</v>
      </c>
      <c r="D6" s="26">
        <f t="shared" ref="D6:AG6" si="1">D5</f>
        <v>43436</v>
      </c>
      <c r="E6" s="26">
        <f t="shared" si="1"/>
        <v>43437</v>
      </c>
      <c r="F6" s="26">
        <f t="shared" si="1"/>
        <v>43438</v>
      </c>
      <c r="G6" s="26">
        <f t="shared" si="1"/>
        <v>43439</v>
      </c>
      <c r="H6" s="26">
        <f t="shared" si="1"/>
        <v>43440</v>
      </c>
      <c r="I6" s="26">
        <f t="shared" si="1"/>
        <v>43441</v>
      </c>
      <c r="J6" s="26">
        <f t="shared" si="1"/>
        <v>43442</v>
      </c>
      <c r="K6" s="26">
        <f t="shared" si="1"/>
        <v>43443</v>
      </c>
      <c r="L6" s="26">
        <f t="shared" si="1"/>
        <v>43444</v>
      </c>
      <c r="M6" s="26">
        <f t="shared" si="1"/>
        <v>43445</v>
      </c>
      <c r="N6" s="26">
        <f t="shared" si="1"/>
        <v>43446</v>
      </c>
      <c r="O6" s="26">
        <f t="shared" si="1"/>
        <v>43447</v>
      </c>
      <c r="P6" s="26">
        <f t="shared" si="1"/>
        <v>43448</v>
      </c>
      <c r="Q6" s="26">
        <f t="shared" si="1"/>
        <v>43449</v>
      </c>
      <c r="R6" s="26">
        <f t="shared" si="1"/>
        <v>43450</v>
      </c>
      <c r="S6" s="26">
        <f t="shared" si="1"/>
        <v>43451</v>
      </c>
      <c r="T6" s="26">
        <f t="shared" si="1"/>
        <v>43452</v>
      </c>
      <c r="U6" s="26">
        <f t="shared" si="1"/>
        <v>43453</v>
      </c>
      <c r="V6" s="26">
        <f t="shared" si="1"/>
        <v>43454</v>
      </c>
      <c r="W6" s="26">
        <f t="shared" si="1"/>
        <v>43455</v>
      </c>
      <c r="X6" s="26">
        <f t="shared" si="1"/>
        <v>43456</v>
      </c>
      <c r="Y6" s="26">
        <f t="shared" si="1"/>
        <v>43457</v>
      </c>
      <c r="Z6" s="26">
        <f t="shared" si="1"/>
        <v>43458</v>
      </c>
      <c r="AA6" s="26">
        <f t="shared" si="1"/>
        <v>43459</v>
      </c>
      <c r="AB6" s="26">
        <f t="shared" si="1"/>
        <v>43460</v>
      </c>
      <c r="AC6" s="26">
        <f t="shared" si="1"/>
        <v>43461</v>
      </c>
      <c r="AD6" s="27">
        <f t="shared" si="1"/>
        <v>43462</v>
      </c>
      <c r="AE6" s="26">
        <f t="shared" si="1"/>
        <v>43463</v>
      </c>
      <c r="AF6" s="26">
        <f t="shared" si="1"/>
        <v>43464</v>
      </c>
      <c r="AG6" s="27">
        <f t="shared" si="1"/>
        <v>43465</v>
      </c>
    </row>
    <row r="7" spans="1:35" x14ac:dyDescent="0.2">
      <c r="A7" s="16"/>
      <c r="B7" s="25" t="str">
        <f>IF(Mitarbeiter!A3="","",Mitarbeiter!A3)</f>
        <v>Donald Duck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3"/>
      <c r="AE7" s="32"/>
      <c r="AF7" s="32"/>
      <c r="AG7" s="33"/>
      <c r="AI7">
        <f>COUNTIF(C7:AG7,"U")</f>
        <v>0</v>
      </c>
    </row>
    <row r="8" spans="1:35" x14ac:dyDescent="0.2">
      <c r="A8" s="16"/>
      <c r="B8" s="25" t="str">
        <f>IF(Mitarbeiter!A4="","",Mitarbeiter!A4)</f>
        <v>Daisy Duck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3"/>
      <c r="AE8" s="32"/>
      <c r="AF8" s="32"/>
      <c r="AG8" s="33"/>
      <c r="AI8">
        <f t="shared" ref="AI8:AI38" si="2">COUNTIF(C8:AG8,"U")</f>
        <v>0</v>
      </c>
    </row>
    <row r="9" spans="1:35" x14ac:dyDescent="0.2">
      <c r="A9" s="16"/>
      <c r="B9" s="25" t="str">
        <f>IF(Mitarbeiter!A5="","",Mitarbeiter!A5)</f>
        <v>Tick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3"/>
      <c r="AE9" s="32"/>
      <c r="AF9" s="32"/>
      <c r="AG9" s="33"/>
      <c r="AI9">
        <f t="shared" si="2"/>
        <v>0</v>
      </c>
    </row>
    <row r="10" spans="1:35" x14ac:dyDescent="0.2">
      <c r="A10" s="16"/>
      <c r="B10" s="25" t="str">
        <f>IF(Mitarbeiter!A6="","",Mitarbeiter!A6)</f>
        <v>Trick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3"/>
      <c r="AE10" s="32"/>
      <c r="AF10" s="32"/>
      <c r="AG10" s="33"/>
      <c r="AI10">
        <f t="shared" si="2"/>
        <v>0</v>
      </c>
    </row>
    <row r="11" spans="1:35" x14ac:dyDescent="0.2">
      <c r="A11" s="16"/>
      <c r="B11" s="25" t="str">
        <f>IF(Mitarbeiter!A7="","",Mitarbeiter!A7)</f>
        <v>Track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3"/>
      <c r="AE11" s="32"/>
      <c r="AF11" s="32"/>
      <c r="AG11" s="33"/>
      <c r="AI11">
        <f t="shared" si="2"/>
        <v>0</v>
      </c>
    </row>
    <row r="12" spans="1:35" x14ac:dyDescent="0.2">
      <c r="A12" s="16"/>
      <c r="B12" s="25" t="str">
        <f>IF(Mitarbeiter!A8="","",Mitarbeiter!A8)</f>
        <v>Daniel Düsentrieb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3"/>
      <c r="AE12" s="32"/>
      <c r="AF12" s="32"/>
      <c r="AG12" s="33"/>
      <c r="AI12">
        <f t="shared" si="2"/>
        <v>0</v>
      </c>
    </row>
    <row r="13" spans="1:35" x14ac:dyDescent="0.2">
      <c r="A13" s="16"/>
      <c r="B13" s="25" t="str">
        <f>IF(Mitarbeiter!A9="","",Mitarbeiter!A9)</f>
        <v>Panzerknacker I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3"/>
      <c r="AE13" s="32"/>
      <c r="AF13" s="32"/>
      <c r="AG13" s="33"/>
      <c r="AI13">
        <f t="shared" si="2"/>
        <v>0</v>
      </c>
    </row>
    <row r="14" spans="1:35" x14ac:dyDescent="0.2">
      <c r="A14" s="16"/>
      <c r="B14" s="25" t="str">
        <f>IF(Mitarbeiter!A10="","",Mitarbeiter!A10)</f>
        <v>Panzerknacker II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3"/>
      <c r="AE14" s="32"/>
      <c r="AF14" s="32"/>
      <c r="AG14" s="33"/>
      <c r="AI14">
        <f t="shared" si="2"/>
        <v>0</v>
      </c>
    </row>
    <row r="15" spans="1:35" x14ac:dyDescent="0.2">
      <c r="A15" s="16"/>
      <c r="B15" s="25" t="str">
        <f>IF(Mitarbeiter!A11="","",Mitarbeiter!A11)</f>
        <v>Panzerknacker III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3"/>
      <c r="AE15" s="32"/>
      <c r="AF15" s="32"/>
      <c r="AG15" s="33"/>
      <c r="AI15">
        <f t="shared" si="2"/>
        <v>0</v>
      </c>
    </row>
    <row r="16" spans="1:35" x14ac:dyDescent="0.2">
      <c r="A16" s="16"/>
      <c r="B16" s="25" t="str">
        <f>IF(Mitarbeiter!A12="","",Mitarbeiter!A12)</f>
        <v>Gundel Gaukley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3"/>
      <c r="AE16" s="32"/>
      <c r="AF16" s="32"/>
      <c r="AG16" s="33"/>
      <c r="AI16">
        <f t="shared" si="2"/>
        <v>0</v>
      </c>
    </row>
    <row r="17" spans="1:35" x14ac:dyDescent="0.2">
      <c r="A17" s="16"/>
      <c r="B17" s="25" t="str">
        <f>IF(Mitarbeiter!A13="","",Mitarbeiter!A13)</f>
        <v>Dagobert Duck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3"/>
      <c r="AE17" s="32"/>
      <c r="AF17" s="32"/>
      <c r="AG17" s="33"/>
      <c r="AI17">
        <f t="shared" si="2"/>
        <v>0</v>
      </c>
    </row>
    <row r="18" spans="1:35" x14ac:dyDescent="0.2">
      <c r="A18" s="16"/>
      <c r="B18" s="25" t="str">
        <f>IF(Mitarbeiter!A14="","",Mitarbeiter!A14)</f>
        <v>Dustav Gans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3"/>
      <c r="AE18" s="32"/>
      <c r="AF18" s="32"/>
      <c r="AG18" s="33"/>
      <c r="AI18">
        <f t="shared" si="2"/>
        <v>0</v>
      </c>
    </row>
    <row r="19" spans="1:35" x14ac:dyDescent="0.2">
      <c r="A19" s="16"/>
      <c r="B19" s="25" t="str">
        <f>IF(Mitarbeiter!A15="","",Mitarbeiter!A15)</f>
        <v>Anette Duck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3"/>
      <c r="AE19" s="32"/>
      <c r="AF19" s="32"/>
      <c r="AG19" s="33"/>
      <c r="AI19">
        <f t="shared" si="2"/>
        <v>0</v>
      </c>
    </row>
    <row r="20" spans="1:35" x14ac:dyDescent="0.2">
      <c r="A20" s="16"/>
      <c r="B20" s="25" t="str">
        <f>IF(Mitarbeiter!A16="","",Mitarbeiter!A16)</f>
        <v>Primus von Quack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3"/>
      <c r="AE20" s="32"/>
      <c r="AF20" s="32"/>
      <c r="AG20" s="33"/>
      <c r="AI20">
        <f t="shared" si="2"/>
        <v>0</v>
      </c>
    </row>
    <row r="21" spans="1:35" x14ac:dyDescent="0.2">
      <c r="A21" s="16"/>
      <c r="B21" s="25" t="str">
        <f>IF(Mitarbeiter!A17="","",Mitarbeiter!A17)</f>
        <v>Franz Gans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3"/>
      <c r="AE21" s="32"/>
      <c r="AF21" s="32"/>
      <c r="AG21" s="33"/>
      <c r="AI21">
        <f t="shared" si="2"/>
        <v>0</v>
      </c>
    </row>
    <row r="22" spans="1:35" x14ac:dyDescent="0.2">
      <c r="A22" s="16"/>
      <c r="B22" s="25" t="str">
        <f>IF(Mitarbeiter!A18="","",Mitarbeiter!A18)</f>
        <v>Gilbert Gans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3"/>
      <c r="AE22" s="32"/>
      <c r="AF22" s="32"/>
      <c r="AG22" s="33"/>
      <c r="AI22">
        <f t="shared" si="2"/>
        <v>0</v>
      </c>
    </row>
    <row r="23" spans="1:35" x14ac:dyDescent="0.2">
      <c r="A23" s="16"/>
      <c r="B23" s="25" t="str">
        <f>IF(Mitarbeiter!A19="","",Mitarbeiter!A19)</f>
        <v>Emil Erpel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3"/>
      <c r="AE23" s="32"/>
      <c r="AF23" s="32"/>
      <c r="AG23" s="33"/>
      <c r="AI23">
        <f t="shared" si="2"/>
        <v>0</v>
      </c>
    </row>
    <row r="24" spans="1:35" x14ac:dyDescent="0.2">
      <c r="A24" s="16"/>
      <c r="B24" s="25" t="str">
        <f>IF(Mitarbeiter!A20="","",Mitarbeiter!A20)</f>
        <v>Freddy Duck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3"/>
      <c r="AE24" s="32"/>
      <c r="AF24" s="32"/>
      <c r="AG24" s="33"/>
      <c r="AI24">
        <f t="shared" si="2"/>
        <v>0</v>
      </c>
    </row>
    <row r="25" spans="1:35" x14ac:dyDescent="0.2">
      <c r="A25" s="16"/>
      <c r="B25" s="25" t="str">
        <f>IF(Mitarbeiter!A21="","",Mitarbeiter!A21)</f>
        <v>Golo Gans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32"/>
      <c r="AF25" s="32"/>
      <c r="AG25" s="33"/>
      <c r="AI25">
        <f t="shared" si="2"/>
        <v>0</v>
      </c>
    </row>
    <row r="26" spans="1:35" x14ac:dyDescent="0.2">
      <c r="A26" s="16"/>
      <c r="B26" s="25" t="str">
        <f>IF(Mitarbeiter!A22="","",Mitarbeiter!A22)</f>
        <v>Degenhard Duck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3"/>
      <c r="AE26" s="32"/>
      <c r="AF26" s="32"/>
      <c r="AG26" s="33"/>
      <c r="AI26">
        <f t="shared" si="2"/>
        <v>0</v>
      </c>
    </row>
    <row r="27" spans="1:35" x14ac:dyDescent="0.2">
      <c r="A27" s="16"/>
      <c r="B27" s="21" t="str">
        <f>IF(Mitarbeiter!A23="","",Mitarbeiter!A23)</f>
        <v>Gotthold Gans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5"/>
      <c r="AE27" s="34"/>
      <c r="AF27" s="34"/>
      <c r="AG27" s="35"/>
      <c r="AI27">
        <f t="shared" si="2"/>
        <v>0</v>
      </c>
    </row>
    <row r="28" spans="1:35" x14ac:dyDescent="0.2">
      <c r="A28" s="16" t="str">
        <f>IF(Mitarbeiter!A24="","",Mitarbeiter!A24)</f>
        <v/>
      </c>
      <c r="B28" s="20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7"/>
      <c r="AF28" s="37"/>
      <c r="AG28" s="37"/>
      <c r="AI28">
        <f t="shared" si="2"/>
        <v>0</v>
      </c>
    </row>
    <row r="29" spans="1:35" x14ac:dyDescent="0.2">
      <c r="A29" t="str">
        <f>IF(Mitarbeiter!A25="","",Mitarbeiter!A25)</f>
        <v/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I29">
        <f t="shared" si="2"/>
        <v>0</v>
      </c>
    </row>
    <row r="30" spans="1:35" x14ac:dyDescent="0.2">
      <c r="A30" t="str">
        <f>IF(Mitarbeiter!A26="","",Mitarbeiter!A26)</f>
        <v/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I30">
        <f t="shared" si="2"/>
        <v>0</v>
      </c>
    </row>
    <row r="31" spans="1:35" x14ac:dyDescent="0.2">
      <c r="A31" t="str">
        <f>IF(Mitarbeiter!A27="","",Mitarbeiter!A27)</f>
        <v/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I31">
        <f t="shared" si="2"/>
        <v>0</v>
      </c>
    </row>
    <row r="32" spans="1:35" x14ac:dyDescent="0.2">
      <c r="A32" t="str">
        <f>IF(Mitarbeiter!A28="","",Mitarbeiter!A28)</f>
        <v/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I32">
        <f t="shared" si="2"/>
        <v>0</v>
      </c>
    </row>
    <row r="33" spans="3:35" x14ac:dyDescent="0.2"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I33">
        <f t="shared" si="2"/>
        <v>0</v>
      </c>
    </row>
    <row r="34" spans="3:35" x14ac:dyDescent="0.2"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I34">
        <f t="shared" si="2"/>
        <v>0</v>
      </c>
    </row>
    <row r="35" spans="3:35" x14ac:dyDescent="0.2"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I35">
        <f t="shared" si="2"/>
        <v>0</v>
      </c>
    </row>
    <row r="36" spans="3:35" x14ac:dyDescent="0.2"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I36">
        <f t="shared" si="2"/>
        <v>0</v>
      </c>
    </row>
    <row r="37" spans="3:35" x14ac:dyDescent="0.2"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I37">
        <f t="shared" si="2"/>
        <v>0</v>
      </c>
    </row>
    <row r="38" spans="3:35" x14ac:dyDescent="0.2"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I38">
        <f t="shared" si="2"/>
        <v>0</v>
      </c>
    </row>
    <row r="39" spans="3:35" x14ac:dyDescent="0.2"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</row>
    <row r="40" spans="3:35" x14ac:dyDescent="0.2"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</row>
    <row r="41" spans="3:35" x14ac:dyDescent="0.2"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</row>
    <row r="42" spans="3:35" x14ac:dyDescent="0.2"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</row>
    <row r="43" spans="3:35" x14ac:dyDescent="0.2"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</row>
    <row r="44" spans="3:35" x14ac:dyDescent="0.2"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</row>
    <row r="45" spans="3:35" x14ac:dyDescent="0.2"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</row>
    <row r="46" spans="3:35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</row>
  </sheetData>
  <sheetProtection password="DC7F" sheet="1" objects="1" scenarios="1"/>
  <conditionalFormatting sqref="C5:AG6">
    <cfRule type="expression" dxfId="32" priority="9" stopIfTrue="1">
      <formula>WEEKDAY(C$6,2)&gt;5</formula>
    </cfRule>
  </conditionalFormatting>
  <conditionalFormatting sqref="C28:AG46">
    <cfRule type="expression" dxfId="31" priority="8" stopIfTrue="1">
      <formula>AND($A28&lt;&gt;"",WEEKDAY(C$6,2)&gt;5)</formula>
    </cfRule>
  </conditionalFormatting>
  <conditionalFormatting sqref="C7:AG27">
    <cfRule type="expression" dxfId="30" priority="11" stopIfTrue="1">
      <formula>AND($B7&lt;&gt;"",WEEKDAY(C$6,2)&gt;5)</formula>
    </cfRule>
  </conditionalFormatting>
  <conditionalFormatting sqref="AE3:AH4 AE28:AH28">
    <cfRule type="expression" dxfId="29" priority="5">
      <formula>AD$5&lt;&gt;""</formula>
    </cfRule>
  </conditionalFormatting>
  <conditionalFormatting sqref="AE5:AH27">
    <cfRule type="expression" dxfId="28" priority="4" stopIfTrue="1">
      <formula>AND(AE$5="",AD$5&lt;&gt;"")</formula>
    </cfRule>
  </conditionalFormatting>
  <conditionalFormatting sqref="AE4:AG4">
    <cfRule type="expression" dxfId="27" priority="3">
      <formula>AE$5&lt;&gt;""</formula>
    </cfRule>
  </conditionalFormatting>
  <conditionalFormatting sqref="AE28:AG28">
    <cfRule type="expression" dxfId="26" priority="2">
      <formula>AE$5&lt;&gt;""</formula>
    </cfRule>
  </conditionalFormatting>
  <conditionalFormatting sqref="AE5:AG27">
    <cfRule type="expression" dxfId="25" priority="1">
      <formula>AE$5=""</formula>
    </cfRule>
  </conditionalFormatting>
  <dataValidations count="1">
    <dataValidation type="list" allowBlank="1" showInputMessage="1" showErrorMessage="1" sqref="C7:AH46" xr:uid="{00000000-0002-0000-0C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CE90E8FF-F069-4A02-86EF-8D2B5C3A0D26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7" stopIfTrue="1" id="{022161DC-5F6C-48BD-955F-3572655917A4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  <x14:conditionalFormatting xmlns:xm="http://schemas.microsoft.com/office/excel/2006/main">
          <x14:cfRule type="expression" priority="10" stopIfTrue="1" id="{ADAB5685-84AF-4BDF-AC3F-26B94D2CB021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K16"/>
  <sheetViews>
    <sheetView workbookViewId="0">
      <pane xSplit="1" topLeftCell="B1" activePane="topRight" state="frozen"/>
      <selection pane="topRight" activeCell="B2" sqref="B2"/>
    </sheetView>
  </sheetViews>
  <sheetFormatPr baseColWidth="10" defaultRowHeight="14.1" customHeight="1" x14ac:dyDescent="0.2"/>
  <cols>
    <col min="1" max="1" width="31" style="7" customWidth="1"/>
    <col min="2" max="16384" width="11.42578125" style="7"/>
  </cols>
  <sheetData>
    <row r="1" spans="1:11" s="6" customFormat="1" ht="14.1" customHeight="1" x14ac:dyDescent="0.2">
      <c r="A1" s="6" t="s">
        <v>0</v>
      </c>
      <c r="B1" s="15">
        <v>2018</v>
      </c>
      <c r="C1" s="15">
        <v>2019</v>
      </c>
      <c r="D1" s="15">
        <v>2020</v>
      </c>
      <c r="E1" s="15">
        <v>2021</v>
      </c>
      <c r="F1" s="15">
        <v>2022</v>
      </c>
      <c r="G1" s="15">
        <v>2023</v>
      </c>
      <c r="H1" s="15">
        <v>2024</v>
      </c>
      <c r="I1" s="15">
        <v>2025</v>
      </c>
      <c r="J1" s="15">
        <v>2026</v>
      </c>
      <c r="K1" s="15">
        <v>2027</v>
      </c>
    </row>
    <row r="2" spans="1:11" ht="14.1" customHeight="1" x14ac:dyDescent="0.2">
      <c r="A2" s="6" t="s">
        <v>2</v>
      </c>
      <c r="B2" s="13">
        <f t="shared" ref="B2:K2" si="0">B3-2</f>
        <v>43189</v>
      </c>
      <c r="C2" s="13">
        <f t="shared" si="0"/>
        <v>43574</v>
      </c>
      <c r="D2" s="13">
        <f t="shared" si="0"/>
        <v>43931</v>
      </c>
      <c r="E2" s="13">
        <f t="shared" si="0"/>
        <v>44288</v>
      </c>
      <c r="F2" s="13">
        <f t="shared" si="0"/>
        <v>44666</v>
      </c>
      <c r="G2" s="13">
        <f t="shared" si="0"/>
        <v>45023</v>
      </c>
      <c r="H2" s="13">
        <f t="shared" si="0"/>
        <v>45380</v>
      </c>
      <c r="I2" s="13">
        <f t="shared" si="0"/>
        <v>45765</v>
      </c>
      <c r="J2" s="13">
        <f t="shared" si="0"/>
        <v>46115</v>
      </c>
      <c r="K2" s="13">
        <f t="shared" si="0"/>
        <v>46472</v>
      </c>
    </row>
    <row r="3" spans="1:11" ht="14.1" customHeight="1" x14ac:dyDescent="0.2">
      <c r="A3" s="6" t="s">
        <v>3</v>
      </c>
      <c r="B3" s="13">
        <f t="shared" ref="B3:K3" si="1">DOLLAR((DAY(MINUTE(B1/38)/2+55)&amp;".4."&amp;B1)/7,)*7-6</f>
        <v>43191</v>
      </c>
      <c r="C3" s="13">
        <f t="shared" si="1"/>
        <v>43576</v>
      </c>
      <c r="D3" s="13">
        <f t="shared" si="1"/>
        <v>43933</v>
      </c>
      <c r="E3" s="13">
        <f t="shared" si="1"/>
        <v>44290</v>
      </c>
      <c r="F3" s="13">
        <f t="shared" si="1"/>
        <v>44668</v>
      </c>
      <c r="G3" s="13">
        <f t="shared" si="1"/>
        <v>45025</v>
      </c>
      <c r="H3" s="13">
        <f t="shared" si="1"/>
        <v>45382</v>
      </c>
      <c r="I3" s="13">
        <f t="shared" si="1"/>
        <v>45767</v>
      </c>
      <c r="J3" s="13">
        <f t="shared" si="1"/>
        <v>46117</v>
      </c>
      <c r="K3" s="13">
        <f t="shared" si="1"/>
        <v>46474</v>
      </c>
    </row>
    <row r="4" spans="1:11" ht="14.1" customHeight="1" x14ac:dyDescent="0.2">
      <c r="A4" s="6" t="s">
        <v>4</v>
      </c>
      <c r="B4" s="13">
        <f t="shared" ref="B4:K4" si="2">B3+1</f>
        <v>43192</v>
      </c>
      <c r="C4" s="13">
        <f t="shared" si="2"/>
        <v>43577</v>
      </c>
      <c r="D4" s="13">
        <f t="shared" si="2"/>
        <v>43934</v>
      </c>
      <c r="E4" s="13">
        <f t="shared" si="2"/>
        <v>44291</v>
      </c>
      <c r="F4" s="13">
        <f t="shared" si="2"/>
        <v>44669</v>
      </c>
      <c r="G4" s="13">
        <f t="shared" si="2"/>
        <v>45026</v>
      </c>
      <c r="H4" s="13">
        <f t="shared" si="2"/>
        <v>45383</v>
      </c>
      <c r="I4" s="13">
        <f t="shared" si="2"/>
        <v>45768</v>
      </c>
      <c r="J4" s="13">
        <f t="shared" si="2"/>
        <v>46118</v>
      </c>
      <c r="K4" s="13">
        <f t="shared" si="2"/>
        <v>46475</v>
      </c>
    </row>
    <row r="5" spans="1:11" ht="14.1" customHeight="1" x14ac:dyDescent="0.2">
      <c r="A5" s="6" t="s">
        <v>5</v>
      </c>
      <c r="B5" s="13">
        <f t="shared" ref="B5:K5" si="3">B3+39</f>
        <v>43230</v>
      </c>
      <c r="C5" s="13">
        <f t="shared" si="3"/>
        <v>43615</v>
      </c>
      <c r="D5" s="13">
        <f t="shared" si="3"/>
        <v>43972</v>
      </c>
      <c r="E5" s="13">
        <f t="shared" si="3"/>
        <v>44329</v>
      </c>
      <c r="F5" s="13">
        <f t="shared" si="3"/>
        <v>44707</v>
      </c>
      <c r="G5" s="13">
        <f t="shared" si="3"/>
        <v>45064</v>
      </c>
      <c r="H5" s="13">
        <f t="shared" si="3"/>
        <v>45421</v>
      </c>
      <c r="I5" s="13">
        <f t="shared" si="3"/>
        <v>45806</v>
      </c>
      <c r="J5" s="13">
        <f t="shared" si="3"/>
        <v>46156</v>
      </c>
      <c r="K5" s="13">
        <f t="shared" si="3"/>
        <v>46513</v>
      </c>
    </row>
    <row r="6" spans="1:11" ht="14.1" customHeight="1" x14ac:dyDescent="0.2">
      <c r="A6" s="6" t="s">
        <v>6</v>
      </c>
      <c r="B6" s="13">
        <f t="shared" ref="B6:K6" si="4">B3+49</f>
        <v>43240</v>
      </c>
      <c r="C6" s="13">
        <f t="shared" si="4"/>
        <v>43625</v>
      </c>
      <c r="D6" s="13">
        <f t="shared" si="4"/>
        <v>43982</v>
      </c>
      <c r="E6" s="13">
        <f t="shared" si="4"/>
        <v>44339</v>
      </c>
      <c r="F6" s="13">
        <f t="shared" si="4"/>
        <v>44717</v>
      </c>
      <c r="G6" s="13">
        <f t="shared" si="4"/>
        <v>45074</v>
      </c>
      <c r="H6" s="13">
        <f t="shared" si="4"/>
        <v>45431</v>
      </c>
      <c r="I6" s="13">
        <f t="shared" si="4"/>
        <v>45816</v>
      </c>
      <c r="J6" s="13">
        <f t="shared" si="4"/>
        <v>46166</v>
      </c>
      <c r="K6" s="13">
        <f t="shared" si="4"/>
        <v>46523</v>
      </c>
    </row>
    <row r="7" spans="1:11" ht="14.1" customHeight="1" x14ac:dyDescent="0.2">
      <c r="A7" s="6" t="s">
        <v>7</v>
      </c>
      <c r="B7" s="13">
        <f t="shared" ref="B7:K7" si="5">B3+50</f>
        <v>43241</v>
      </c>
      <c r="C7" s="13">
        <f t="shared" si="5"/>
        <v>43626</v>
      </c>
      <c r="D7" s="13">
        <f t="shared" si="5"/>
        <v>43983</v>
      </c>
      <c r="E7" s="13">
        <f t="shared" si="5"/>
        <v>44340</v>
      </c>
      <c r="F7" s="13">
        <f t="shared" si="5"/>
        <v>44718</v>
      </c>
      <c r="G7" s="13">
        <f t="shared" si="5"/>
        <v>45075</v>
      </c>
      <c r="H7" s="13">
        <f t="shared" si="5"/>
        <v>45432</v>
      </c>
      <c r="I7" s="13">
        <f t="shared" si="5"/>
        <v>45817</v>
      </c>
      <c r="J7" s="13">
        <f t="shared" si="5"/>
        <v>46167</v>
      </c>
      <c r="K7" s="13">
        <f t="shared" si="5"/>
        <v>46524</v>
      </c>
    </row>
    <row r="8" spans="1:11" ht="14.1" customHeight="1" x14ac:dyDescent="0.2">
      <c r="A8" s="8" t="s">
        <v>8</v>
      </c>
      <c r="B8" s="14">
        <f t="shared" ref="B8:K8" si="6">B3+60</f>
        <v>43251</v>
      </c>
      <c r="C8" s="14">
        <f t="shared" si="6"/>
        <v>43636</v>
      </c>
      <c r="D8" s="14">
        <f t="shared" si="6"/>
        <v>43993</v>
      </c>
      <c r="E8" s="14">
        <f t="shared" si="6"/>
        <v>44350</v>
      </c>
      <c r="F8" s="14">
        <f t="shared" si="6"/>
        <v>44728</v>
      </c>
      <c r="G8" s="14">
        <f t="shared" si="6"/>
        <v>45085</v>
      </c>
      <c r="H8" s="14">
        <f t="shared" si="6"/>
        <v>45442</v>
      </c>
      <c r="I8" s="14">
        <f t="shared" si="6"/>
        <v>45827</v>
      </c>
      <c r="J8" s="14">
        <f t="shared" si="6"/>
        <v>46177</v>
      </c>
      <c r="K8" s="14">
        <f t="shared" si="6"/>
        <v>46534</v>
      </c>
    </row>
    <row r="9" spans="1:11" ht="14.1" customHeight="1" x14ac:dyDescent="0.2">
      <c r="A9" s="6" t="s">
        <v>9</v>
      </c>
      <c r="B9" s="13">
        <f t="shared" ref="B9:K9" si="7">DATE(B1,1,1)</f>
        <v>43101</v>
      </c>
      <c r="C9" s="13">
        <f t="shared" si="7"/>
        <v>43466</v>
      </c>
      <c r="D9" s="13">
        <f t="shared" si="7"/>
        <v>43831</v>
      </c>
      <c r="E9" s="13">
        <f t="shared" si="7"/>
        <v>44197</v>
      </c>
      <c r="F9" s="13">
        <f t="shared" si="7"/>
        <v>44562</v>
      </c>
      <c r="G9" s="13">
        <f t="shared" si="7"/>
        <v>44927</v>
      </c>
      <c r="H9" s="13">
        <f t="shared" si="7"/>
        <v>45292</v>
      </c>
      <c r="I9" s="13">
        <f t="shared" si="7"/>
        <v>45658</v>
      </c>
      <c r="J9" s="13">
        <f t="shared" si="7"/>
        <v>46023</v>
      </c>
      <c r="K9" s="13">
        <f t="shared" si="7"/>
        <v>46388</v>
      </c>
    </row>
    <row r="10" spans="1:11" ht="14.1" customHeight="1" x14ac:dyDescent="0.2">
      <c r="A10" s="6" t="s">
        <v>10</v>
      </c>
      <c r="B10" s="13">
        <f>DATE(B1,1,6)</f>
        <v>43106</v>
      </c>
      <c r="C10" s="13">
        <f t="shared" ref="C10:K10" si="8">DATE(C1,1,6)</f>
        <v>43471</v>
      </c>
      <c r="D10" s="13">
        <f t="shared" si="8"/>
        <v>43836</v>
      </c>
      <c r="E10" s="13">
        <f t="shared" si="8"/>
        <v>44202</v>
      </c>
      <c r="F10" s="13">
        <f t="shared" si="8"/>
        <v>44567</v>
      </c>
      <c r="G10" s="13">
        <f t="shared" si="8"/>
        <v>44932</v>
      </c>
      <c r="H10" s="13">
        <f t="shared" si="8"/>
        <v>45297</v>
      </c>
      <c r="I10" s="13">
        <f t="shared" si="8"/>
        <v>45663</v>
      </c>
      <c r="J10" s="13">
        <f t="shared" si="8"/>
        <v>46028</v>
      </c>
      <c r="K10" s="13">
        <f t="shared" si="8"/>
        <v>46393</v>
      </c>
    </row>
    <row r="11" spans="1:11" ht="14.1" customHeight="1" x14ac:dyDescent="0.2">
      <c r="A11" s="9" t="s">
        <v>11</v>
      </c>
      <c r="B11" s="13">
        <f t="shared" ref="B11:K11" si="9">DATE(B1,5,1)</f>
        <v>43221</v>
      </c>
      <c r="C11" s="13">
        <f t="shared" si="9"/>
        <v>43586</v>
      </c>
      <c r="D11" s="13">
        <f t="shared" si="9"/>
        <v>43952</v>
      </c>
      <c r="E11" s="13">
        <f t="shared" si="9"/>
        <v>44317</v>
      </c>
      <c r="F11" s="13">
        <f t="shared" si="9"/>
        <v>44682</v>
      </c>
      <c r="G11" s="13">
        <f t="shared" si="9"/>
        <v>45047</v>
      </c>
      <c r="H11" s="13">
        <f t="shared" si="9"/>
        <v>45413</v>
      </c>
      <c r="I11" s="13">
        <f t="shared" si="9"/>
        <v>45778</v>
      </c>
      <c r="J11" s="13">
        <f t="shared" si="9"/>
        <v>46143</v>
      </c>
      <c r="K11" s="13">
        <f t="shared" si="9"/>
        <v>46508</v>
      </c>
    </row>
    <row r="12" spans="1:11" ht="14.1" customHeight="1" x14ac:dyDescent="0.2">
      <c r="A12" s="6" t="s">
        <v>1</v>
      </c>
      <c r="B12" s="13">
        <f t="shared" ref="B12:K12" si="10">DATE(B1,10,3)</f>
        <v>43376</v>
      </c>
      <c r="C12" s="13">
        <f t="shared" si="10"/>
        <v>43741</v>
      </c>
      <c r="D12" s="13">
        <f t="shared" si="10"/>
        <v>44107</v>
      </c>
      <c r="E12" s="13">
        <f t="shared" si="10"/>
        <v>44472</v>
      </c>
      <c r="F12" s="13">
        <f t="shared" si="10"/>
        <v>44837</v>
      </c>
      <c r="G12" s="13">
        <f t="shared" si="10"/>
        <v>45202</v>
      </c>
      <c r="H12" s="13">
        <f t="shared" si="10"/>
        <v>45568</v>
      </c>
      <c r="I12" s="13">
        <f t="shared" si="10"/>
        <v>45933</v>
      </c>
      <c r="J12" s="13">
        <f t="shared" si="10"/>
        <v>46298</v>
      </c>
      <c r="K12" s="13">
        <f t="shared" si="10"/>
        <v>46663</v>
      </c>
    </row>
    <row r="13" spans="1:11" ht="14.1" customHeight="1" x14ac:dyDescent="0.2">
      <c r="A13" s="6" t="s">
        <v>12</v>
      </c>
      <c r="B13" s="13">
        <f t="shared" ref="B13:K13" si="11">DATE(B1,8,15)</f>
        <v>43327</v>
      </c>
      <c r="C13" s="13">
        <f t="shared" si="11"/>
        <v>43692</v>
      </c>
      <c r="D13" s="13">
        <f t="shared" si="11"/>
        <v>44058</v>
      </c>
      <c r="E13" s="13">
        <f t="shared" si="11"/>
        <v>44423</v>
      </c>
      <c r="F13" s="13">
        <f t="shared" si="11"/>
        <v>44788</v>
      </c>
      <c r="G13" s="13">
        <f t="shared" si="11"/>
        <v>45153</v>
      </c>
      <c r="H13" s="13">
        <f t="shared" si="11"/>
        <v>45519</v>
      </c>
      <c r="I13" s="13">
        <f t="shared" si="11"/>
        <v>45884</v>
      </c>
      <c r="J13" s="13">
        <f t="shared" si="11"/>
        <v>46249</v>
      </c>
      <c r="K13" s="13">
        <f t="shared" si="11"/>
        <v>46614</v>
      </c>
    </row>
    <row r="14" spans="1:11" ht="14.1" customHeight="1" x14ac:dyDescent="0.2">
      <c r="A14" s="6" t="s">
        <v>13</v>
      </c>
      <c r="B14" s="13">
        <f t="shared" ref="B14:K14" si="12">DATE(B1,11,1)</f>
        <v>43405</v>
      </c>
      <c r="C14" s="13">
        <f t="shared" si="12"/>
        <v>43770</v>
      </c>
      <c r="D14" s="13">
        <f t="shared" si="12"/>
        <v>44136</v>
      </c>
      <c r="E14" s="13">
        <f t="shared" si="12"/>
        <v>44501</v>
      </c>
      <c r="F14" s="13">
        <f t="shared" si="12"/>
        <v>44866</v>
      </c>
      <c r="G14" s="13">
        <f t="shared" si="12"/>
        <v>45231</v>
      </c>
      <c r="H14" s="13">
        <f t="shared" si="12"/>
        <v>45597</v>
      </c>
      <c r="I14" s="13">
        <f t="shared" si="12"/>
        <v>45962</v>
      </c>
      <c r="J14" s="13">
        <f t="shared" si="12"/>
        <v>46327</v>
      </c>
      <c r="K14" s="13">
        <f t="shared" si="12"/>
        <v>46692</v>
      </c>
    </row>
    <row r="15" spans="1:11" ht="14.1" customHeight="1" x14ac:dyDescent="0.2">
      <c r="A15" s="6" t="s">
        <v>14</v>
      </c>
      <c r="B15" s="13">
        <f t="shared" ref="B15:K15" si="13">DATE(B1,12,25)</f>
        <v>43459</v>
      </c>
      <c r="C15" s="13">
        <f t="shared" si="13"/>
        <v>43824</v>
      </c>
      <c r="D15" s="13">
        <f t="shared" si="13"/>
        <v>44190</v>
      </c>
      <c r="E15" s="13">
        <f t="shared" si="13"/>
        <v>44555</v>
      </c>
      <c r="F15" s="13">
        <f t="shared" si="13"/>
        <v>44920</v>
      </c>
      <c r="G15" s="13">
        <f t="shared" si="13"/>
        <v>45285</v>
      </c>
      <c r="H15" s="13">
        <f t="shared" si="13"/>
        <v>45651</v>
      </c>
      <c r="I15" s="13">
        <f t="shared" si="13"/>
        <v>46016</v>
      </c>
      <c r="J15" s="13">
        <f t="shared" si="13"/>
        <v>46381</v>
      </c>
      <c r="K15" s="13">
        <f t="shared" si="13"/>
        <v>46746</v>
      </c>
    </row>
    <row r="16" spans="1:11" ht="14.1" customHeight="1" x14ac:dyDescent="0.2">
      <c r="A16" s="6" t="s">
        <v>14</v>
      </c>
      <c r="B16" s="13">
        <f t="shared" ref="B16:K16" si="14">B15+1</f>
        <v>43460</v>
      </c>
      <c r="C16" s="13">
        <f t="shared" si="14"/>
        <v>43825</v>
      </c>
      <c r="D16" s="13">
        <f t="shared" si="14"/>
        <v>44191</v>
      </c>
      <c r="E16" s="13">
        <f t="shared" si="14"/>
        <v>44556</v>
      </c>
      <c r="F16" s="13">
        <f t="shared" si="14"/>
        <v>44921</v>
      </c>
      <c r="G16" s="13">
        <f t="shared" si="14"/>
        <v>45286</v>
      </c>
      <c r="H16" s="13">
        <f t="shared" si="14"/>
        <v>45652</v>
      </c>
      <c r="I16" s="13">
        <f t="shared" si="14"/>
        <v>46017</v>
      </c>
      <c r="J16" s="13">
        <f t="shared" si="14"/>
        <v>46382</v>
      </c>
      <c r="K16" s="13">
        <f t="shared" si="14"/>
        <v>46747</v>
      </c>
    </row>
  </sheetData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AI46"/>
  <sheetViews>
    <sheetView workbookViewId="0">
      <selection activeCell="C7" sqref="C7"/>
    </sheetView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1</v>
      </c>
      <c r="C1" s="17" t="s">
        <v>43</v>
      </c>
      <c r="AI1" s="17" t="s">
        <v>45</v>
      </c>
    </row>
    <row r="2" spans="1:35" x14ac:dyDescent="0.2">
      <c r="B2">
        <v>2018</v>
      </c>
      <c r="D2" s="12" t="s">
        <v>44</v>
      </c>
      <c r="E2" t="str">
        <f>IF(B1=12,"anwesend für Weihnachten","anwesend für Feiertag")</f>
        <v>anwesend für Feiertag</v>
      </c>
    </row>
    <row r="3" spans="1:35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5" x14ac:dyDescent="0.2">
      <c r="A4" s="16"/>
      <c r="B4" s="31" t="s">
        <v>15</v>
      </c>
      <c r="C4" s="30" t="str">
        <f>TEXT(DATE(B2,B1,1),"MMMM")</f>
        <v>Januar</v>
      </c>
      <c r="D4" s="28"/>
      <c r="E4" s="28"/>
      <c r="F4" s="29"/>
      <c r="G4" s="18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5" x14ac:dyDescent="0.2">
      <c r="A5" s="16"/>
      <c r="B5" s="22"/>
      <c r="C5" s="23">
        <f>DATE(B2,B1,1)</f>
        <v>43101</v>
      </c>
      <c r="D5" s="23">
        <f>IFERROR(IF(MONTH(C5+1)&gt;$B$1,"",C5+1),"")</f>
        <v>43102</v>
      </c>
      <c r="E5" s="23">
        <f t="shared" ref="E5:AG5" si="0">IFERROR(IF(MONTH(D5+1)&gt;$B$1,"",D5+1),"")</f>
        <v>43103</v>
      </c>
      <c r="F5" s="23">
        <f t="shared" si="0"/>
        <v>43104</v>
      </c>
      <c r="G5" s="23">
        <f t="shared" si="0"/>
        <v>43105</v>
      </c>
      <c r="H5" s="23">
        <f t="shared" si="0"/>
        <v>43106</v>
      </c>
      <c r="I5" s="23">
        <f t="shared" si="0"/>
        <v>43107</v>
      </c>
      <c r="J5" s="23">
        <f t="shared" si="0"/>
        <v>43108</v>
      </c>
      <c r="K5" s="23">
        <f t="shared" si="0"/>
        <v>43109</v>
      </c>
      <c r="L5" s="23">
        <f t="shared" si="0"/>
        <v>43110</v>
      </c>
      <c r="M5" s="23">
        <f t="shared" si="0"/>
        <v>43111</v>
      </c>
      <c r="N5" s="23">
        <f t="shared" si="0"/>
        <v>43112</v>
      </c>
      <c r="O5" s="23">
        <f t="shared" si="0"/>
        <v>43113</v>
      </c>
      <c r="P5" s="23">
        <f t="shared" si="0"/>
        <v>43114</v>
      </c>
      <c r="Q5" s="23">
        <f t="shared" si="0"/>
        <v>43115</v>
      </c>
      <c r="R5" s="23">
        <f t="shared" si="0"/>
        <v>43116</v>
      </c>
      <c r="S5" s="23">
        <f t="shared" si="0"/>
        <v>43117</v>
      </c>
      <c r="T5" s="23">
        <f t="shared" si="0"/>
        <v>43118</v>
      </c>
      <c r="U5" s="23">
        <f t="shared" si="0"/>
        <v>43119</v>
      </c>
      <c r="V5" s="23">
        <f>IFERROR(IF(MONTH(U5+1)&gt;$B$1,"",U5+1),"")</f>
        <v>43120</v>
      </c>
      <c r="W5" s="23">
        <f t="shared" si="0"/>
        <v>43121</v>
      </c>
      <c r="X5" s="23">
        <f t="shared" si="0"/>
        <v>43122</v>
      </c>
      <c r="Y5" s="23">
        <f t="shared" si="0"/>
        <v>43123</v>
      </c>
      <c r="Z5" s="23">
        <f t="shared" si="0"/>
        <v>43124</v>
      </c>
      <c r="AA5" s="23">
        <f t="shared" si="0"/>
        <v>43125</v>
      </c>
      <c r="AB5" s="23">
        <f t="shared" si="0"/>
        <v>43126</v>
      </c>
      <c r="AC5" s="23">
        <f t="shared" si="0"/>
        <v>43127</v>
      </c>
      <c r="AD5" s="24">
        <f t="shared" si="0"/>
        <v>43128</v>
      </c>
      <c r="AE5" s="23">
        <f t="shared" si="0"/>
        <v>43129</v>
      </c>
      <c r="AF5" s="23">
        <f t="shared" si="0"/>
        <v>43130</v>
      </c>
      <c r="AG5" s="24">
        <f t="shared" si="0"/>
        <v>43131</v>
      </c>
    </row>
    <row r="6" spans="1:35" x14ac:dyDescent="0.2">
      <c r="A6" s="16"/>
      <c r="B6" s="25"/>
      <c r="C6" s="26">
        <f>C5</f>
        <v>43101</v>
      </c>
      <c r="D6" s="26">
        <f t="shared" ref="D6:AG6" si="1">D5</f>
        <v>43102</v>
      </c>
      <c r="E6" s="26">
        <f t="shared" si="1"/>
        <v>43103</v>
      </c>
      <c r="F6" s="26">
        <f t="shared" si="1"/>
        <v>43104</v>
      </c>
      <c r="G6" s="26">
        <f t="shared" si="1"/>
        <v>43105</v>
      </c>
      <c r="H6" s="26">
        <f t="shared" si="1"/>
        <v>43106</v>
      </c>
      <c r="I6" s="26">
        <f t="shared" si="1"/>
        <v>43107</v>
      </c>
      <c r="J6" s="26">
        <f t="shared" si="1"/>
        <v>43108</v>
      </c>
      <c r="K6" s="26">
        <f t="shared" si="1"/>
        <v>43109</v>
      </c>
      <c r="L6" s="26">
        <f t="shared" si="1"/>
        <v>43110</v>
      </c>
      <c r="M6" s="26">
        <f t="shared" si="1"/>
        <v>43111</v>
      </c>
      <c r="N6" s="26">
        <f t="shared" si="1"/>
        <v>43112</v>
      </c>
      <c r="O6" s="26">
        <f t="shared" si="1"/>
        <v>43113</v>
      </c>
      <c r="P6" s="26">
        <f t="shared" si="1"/>
        <v>43114</v>
      </c>
      <c r="Q6" s="26">
        <f t="shared" si="1"/>
        <v>43115</v>
      </c>
      <c r="R6" s="26">
        <f t="shared" si="1"/>
        <v>43116</v>
      </c>
      <c r="S6" s="26">
        <f t="shared" si="1"/>
        <v>43117</v>
      </c>
      <c r="T6" s="26">
        <f t="shared" si="1"/>
        <v>43118</v>
      </c>
      <c r="U6" s="26">
        <f t="shared" si="1"/>
        <v>43119</v>
      </c>
      <c r="V6" s="26">
        <f t="shared" si="1"/>
        <v>43120</v>
      </c>
      <c r="W6" s="26">
        <f t="shared" si="1"/>
        <v>43121</v>
      </c>
      <c r="X6" s="26">
        <f t="shared" si="1"/>
        <v>43122</v>
      </c>
      <c r="Y6" s="26">
        <f t="shared" si="1"/>
        <v>43123</v>
      </c>
      <c r="Z6" s="26">
        <f t="shared" si="1"/>
        <v>43124</v>
      </c>
      <c r="AA6" s="26">
        <f t="shared" si="1"/>
        <v>43125</v>
      </c>
      <c r="AB6" s="26">
        <f t="shared" si="1"/>
        <v>43126</v>
      </c>
      <c r="AC6" s="26">
        <f t="shared" si="1"/>
        <v>43127</v>
      </c>
      <c r="AD6" s="27">
        <f t="shared" si="1"/>
        <v>43128</v>
      </c>
      <c r="AE6" s="26">
        <f t="shared" si="1"/>
        <v>43129</v>
      </c>
      <c r="AF6" s="26">
        <f t="shared" si="1"/>
        <v>43130</v>
      </c>
      <c r="AG6" s="27">
        <f t="shared" si="1"/>
        <v>43131</v>
      </c>
    </row>
    <row r="7" spans="1:35" x14ac:dyDescent="0.2">
      <c r="A7" s="16"/>
      <c r="B7" s="25" t="str">
        <f>IF(Mitarbeiter!A3="","",Mitarbeiter!A3)</f>
        <v>Donald Duck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3"/>
      <c r="AE7" s="32"/>
      <c r="AF7" s="32"/>
      <c r="AG7" s="33"/>
      <c r="AI7">
        <f>COUNTIF(C7:AG7,"U")</f>
        <v>0</v>
      </c>
    </row>
    <row r="8" spans="1:35" x14ac:dyDescent="0.2">
      <c r="A8" s="16"/>
      <c r="B8" s="25" t="str">
        <f>IF(Mitarbeiter!A4="","",Mitarbeiter!A4)</f>
        <v>Daisy Duck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3"/>
      <c r="AE8" s="32"/>
      <c r="AF8" s="32"/>
      <c r="AG8" s="33"/>
      <c r="AI8">
        <f t="shared" ref="AI8:AI38" si="2">COUNTIF(C8:AG8,"U")</f>
        <v>0</v>
      </c>
    </row>
    <row r="9" spans="1:35" x14ac:dyDescent="0.2">
      <c r="A9" s="16"/>
      <c r="B9" s="25" t="str">
        <f>IF(Mitarbeiter!A5="","",Mitarbeiter!A5)</f>
        <v>Tick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3"/>
      <c r="AE9" s="32"/>
      <c r="AF9" s="32"/>
      <c r="AG9" s="33"/>
      <c r="AI9">
        <f t="shared" si="2"/>
        <v>0</v>
      </c>
    </row>
    <row r="10" spans="1:35" x14ac:dyDescent="0.2">
      <c r="A10" s="16"/>
      <c r="B10" s="25" t="str">
        <f>IF(Mitarbeiter!A6="","",Mitarbeiter!A6)</f>
        <v>Trick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3"/>
      <c r="AE10" s="32"/>
      <c r="AF10" s="32"/>
      <c r="AG10" s="33"/>
      <c r="AI10">
        <f t="shared" si="2"/>
        <v>0</v>
      </c>
    </row>
    <row r="11" spans="1:35" x14ac:dyDescent="0.2">
      <c r="A11" s="16"/>
      <c r="B11" s="25" t="str">
        <f>IF(Mitarbeiter!A7="","",Mitarbeiter!A7)</f>
        <v>Track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3"/>
      <c r="AE11" s="32"/>
      <c r="AF11" s="32"/>
      <c r="AG11" s="33"/>
      <c r="AI11">
        <f t="shared" si="2"/>
        <v>0</v>
      </c>
    </row>
    <row r="12" spans="1:35" x14ac:dyDescent="0.2">
      <c r="A12" s="16"/>
      <c r="B12" s="25" t="str">
        <f>IF(Mitarbeiter!A8="","",Mitarbeiter!A8)</f>
        <v>Daniel Düsentrieb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3"/>
      <c r="AE12" s="32"/>
      <c r="AF12" s="32"/>
      <c r="AG12" s="33"/>
      <c r="AI12">
        <f t="shared" si="2"/>
        <v>0</v>
      </c>
    </row>
    <row r="13" spans="1:35" x14ac:dyDescent="0.2">
      <c r="A13" s="16"/>
      <c r="B13" s="25" t="str">
        <f>IF(Mitarbeiter!A9="","",Mitarbeiter!A9)</f>
        <v>Panzerknacker I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3"/>
      <c r="AE13" s="32"/>
      <c r="AF13" s="32"/>
      <c r="AG13" s="33"/>
      <c r="AI13">
        <f t="shared" si="2"/>
        <v>0</v>
      </c>
    </row>
    <row r="14" spans="1:35" x14ac:dyDescent="0.2">
      <c r="A14" s="16"/>
      <c r="B14" s="25" t="str">
        <f>IF(Mitarbeiter!A10="","",Mitarbeiter!A10)</f>
        <v>Panzerknacker II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3"/>
      <c r="AE14" s="32"/>
      <c r="AF14" s="32"/>
      <c r="AG14" s="33"/>
      <c r="AI14">
        <f t="shared" si="2"/>
        <v>0</v>
      </c>
    </row>
    <row r="15" spans="1:35" x14ac:dyDescent="0.2">
      <c r="A15" s="16"/>
      <c r="B15" s="25" t="str">
        <f>IF(Mitarbeiter!A11="","",Mitarbeiter!A11)</f>
        <v>Panzerknacker III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3"/>
      <c r="AE15" s="32"/>
      <c r="AF15" s="32"/>
      <c r="AG15" s="33"/>
      <c r="AI15">
        <f t="shared" si="2"/>
        <v>0</v>
      </c>
    </row>
    <row r="16" spans="1:35" x14ac:dyDescent="0.2">
      <c r="A16" s="16"/>
      <c r="B16" s="25" t="str">
        <f>IF(Mitarbeiter!A12="","",Mitarbeiter!A12)</f>
        <v>Gundel Gaukley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3"/>
      <c r="AE16" s="32"/>
      <c r="AF16" s="32"/>
      <c r="AG16" s="33"/>
      <c r="AI16">
        <f t="shared" si="2"/>
        <v>0</v>
      </c>
    </row>
    <row r="17" spans="1:35" x14ac:dyDescent="0.2">
      <c r="A17" s="16"/>
      <c r="B17" s="25" t="str">
        <f>IF(Mitarbeiter!A13="","",Mitarbeiter!A13)</f>
        <v>Dagobert Duck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3"/>
      <c r="AE17" s="32"/>
      <c r="AF17" s="32"/>
      <c r="AG17" s="33"/>
      <c r="AI17">
        <f t="shared" si="2"/>
        <v>0</v>
      </c>
    </row>
    <row r="18" spans="1:35" x14ac:dyDescent="0.2">
      <c r="A18" s="16"/>
      <c r="B18" s="25" t="str">
        <f>IF(Mitarbeiter!A14="","",Mitarbeiter!A14)</f>
        <v>Dustav Gans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3"/>
      <c r="AE18" s="32"/>
      <c r="AF18" s="32"/>
      <c r="AG18" s="33"/>
      <c r="AI18">
        <f t="shared" si="2"/>
        <v>0</v>
      </c>
    </row>
    <row r="19" spans="1:35" x14ac:dyDescent="0.2">
      <c r="A19" s="16"/>
      <c r="B19" s="25" t="str">
        <f>IF(Mitarbeiter!A15="","",Mitarbeiter!A15)</f>
        <v>Anette Duck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3"/>
      <c r="AE19" s="32"/>
      <c r="AF19" s="32"/>
      <c r="AG19" s="33"/>
      <c r="AI19">
        <f t="shared" si="2"/>
        <v>0</v>
      </c>
    </row>
    <row r="20" spans="1:35" x14ac:dyDescent="0.2">
      <c r="A20" s="16"/>
      <c r="B20" s="25" t="str">
        <f>IF(Mitarbeiter!A16="","",Mitarbeiter!A16)</f>
        <v>Primus von Quack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3"/>
      <c r="AE20" s="32"/>
      <c r="AF20" s="32"/>
      <c r="AG20" s="33"/>
      <c r="AI20">
        <f t="shared" si="2"/>
        <v>0</v>
      </c>
    </row>
    <row r="21" spans="1:35" x14ac:dyDescent="0.2">
      <c r="A21" s="16"/>
      <c r="B21" s="25" t="str">
        <f>IF(Mitarbeiter!A17="","",Mitarbeiter!A17)</f>
        <v>Franz Gans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3"/>
      <c r="AE21" s="32"/>
      <c r="AF21" s="32"/>
      <c r="AG21" s="33"/>
      <c r="AI21">
        <f t="shared" si="2"/>
        <v>0</v>
      </c>
    </row>
    <row r="22" spans="1:35" x14ac:dyDescent="0.2">
      <c r="A22" s="16"/>
      <c r="B22" s="25" t="str">
        <f>IF(Mitarbeiter!A18="","",Mitarbeiter!A18)</f>
        <v>Gilbert Gans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3"/>
      <c r="AE22" s="32"/>
      <c r="AF22" s="32"/>
      <c r="AG22" s="33"/>
      <c r="AI22">
        <f t="shared" si="2"/>
        <v>0</v>
      </c>
    </row>
    <row r="23" spans="1:35" x14ac:dyDescent="0.2">
      <c r="A23" s="16"/>
      <c r="B23" s="25" t="str">
        <f>IF(Mitarbeiter!A19="","",Mitarbeiter!A19)</f>
        <v>Emil Erpel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3"/>
      <c r="AE23" s="32"/>
      <c r="AF23" s="32"/>
      <c r="AG23" s="33"/>
      <c r="AI23">
        <f t="shared" si="2"/>
        <v>0</v>
      </c>
    </row>
    <row r="24" spans="1:35" x14ac:dyDescent="0.2">
      <c r="A24" s="16"/>
      <c r="B24" s="25" t="str">
        <f>IF(Mitarbeiter!A20="","",Mitarbeiter!A20)</f>
        <v>Freddy Duck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3"/>
      <c r="AE24" s="32"/>
      <c r="AF24" s="32"/>
      <c r="AG24" s="33"/>
      <c r="AI24">
        <f t="shared" si="2"/>
        <v>0</v>
      </c>
    </row>
    <row r="25" spans="1:35" x14ac:dyDescent="0.2">
      <c r="A25" s="16"/>
      <c r="B25" s="25" t="str">
        <f>IF(Mitarbeiter!A21="","",Mitarbeiter!A21)</f>
        <v>Golo Gans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32"/>
      <c r="AF25" s="32"/>
      <c r="AG25" s="33"/>
      <c r="AI25">
        <f t="shared" si="2"/>
        <v>0</v>
      </c>
    </row>
    <row r="26" spans="1:35" x14ac:dyDescent="0.2">
      <c r="A26" s="16"/>
      <c r="B26" s="25" t="str">
        <f>IF(Mitarbeiter!A22="","",Mitarbeiter!A22)</f>
        <v>Degenhard Duck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3"/>
      <c r="AE26" s="32"/>
      <c r="AF26" s="32"/>
      <c r="AG26" s="33"/>
      <c r="AI26">
        <f t="shared" si="2"/>
        <v>0</v>
      </c>
    </row>
    <row r="27" spans="1:35" x14ac:dyDescent="0.2">
      <c r="A27" s="16"/>
      <c r="B27" s="21" t="str">
        <f>IF(Mitarbeiter!A23="","",Mitarbeiter!A23)</f>
        <v>Gotthold Gans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5"/>
      <c r="AE27" s="34"/>
      <c r="AF27" s="34"/>
      <c r="AG27" s="35"/>
      <c r="AI27">
        <f t="shared" si="2"/>
        <v>0</v>
      </c>
    </row>
    <row r="28" spans="1:35" x14ac:dyDescent="0.2">
      <c r="A28" s="16" t="str">
        <f>IF(Mitarbeiter!A24="","",Mitarbeiter!A24)</f>
        <v/>
      </c>
      <c r="B28" s="20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7"/>
      <c r="AF28" s="37"/>
      <c r="AG28" s="37"/>
      <c r="AI28">
        <f t="shared" si="2"/>
        <v>0</v>
      </c>
    </row>
    <row r="29" spans="1:35" x14ac:dyDescent="0.2">
      <c r="A29" t="str">
        <f>IF(Mitarbeiter!A25="","",Mitarbeiter!A25)</f>
        <v/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I29">
        <f t="shared" si="2"/>
        <v>0</v>
      </c>
    </row>
    <row r="30" spans="1:35" x14ac:dyDescent="0.2">
      <c r="A30" t="str">
        <f>IF(Mitarbeiter!A26="","",Mitarbeiter!A26)</f>
        <v/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I30">
        <f t="shared" si="2"/>
        <v>0</v>
      </c>
    </row>
    <row r="31" spans="1:35" x14ac:dyDescent="0.2">
      <c r="A31" t="str">
        <f>IF(Mitarbeiter!A27="","",Mitarbeiter!A27)</f>
        <v/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I31">
        <f t="shared" si="2"/>
        <v>0</v>
      </c>
    </row>
    <row r="32" spans="1:35" x14ac:dyDescent="0.2">
      <c r="A32" t="str">
        <f>IF(Mitarbeiter!A28="","",Mitarbeiter!A28)</f>
        <v/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I32">
        <f t="shared" si="2"/>
        <v>0</v>
      </c>
    </row>
    <row r="33" spans="3:35" x14ac:dyDescent="0.2"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I33">
        <f t="shared" si="2"/>
        <v>0</v>
      </c>
    </row>
    <row r="34" spans="3:35" x14ac:dyDescent="0.2"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I34">
        <f t="shared" si="2"/>
        <v>0</v>
      </c>
    </row>
    <row r="35" spans="3:35" x14ac:dyDescent="0.2"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I35">
        <f t="shared" si="2"/>
        <v>0</v>
      </c>
    </row>
    <row r="36" spans="3:35" x14ac:dyDescent="0.2"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I36">
        <f t="shared" si="2"/>
        <v>0</v>
      </c>
    </row>
    <row r="37" spans="3:35" x14ac:dyDescent="0.2"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I37">
        <f t="shared" si="2"/>
        <v>0</v>
      </c>
    </row>
    <row r="38" spans="3:35" x14ac:dyDescent="0.2"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I38">
        <f t="shared" si="2"/>
        <v>0</v>
      </c>
    </row>
    <row r="39" spans="3:35" x14ac:dyDescent="0.2"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</row>
    <row r="40" spans="3:35" x14ac:dyDescent="0.2"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</row>
    <row r="41" spans="3:35" x14ac:dyDescent="0.2"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</row>
    <row r="42" spans="3:35" x14ac:dyDescent="0.2"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</row>
    <row r="43" spans="3:35" x14ac:dyDescent="0.2"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</row>
    <row r="44" spans="3:35" x14ac:dyDescent="0.2"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</row>
    <row r="45" spans="3:35" x14ac:dyDescent="0.2"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</row>
    <row r="46" spans="3:35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</row>
  </sheetData>
  <sheetProtection password="DC7F" sheet="1" objects="1" scenarios="1"/>
  <conditionalFormatting sqref="C5:AG6">
    <cfRule type="expression" dxfId="142" priority="9" stopIfTrue="1">
      <formula>WEEKDAY(C$6,2)&gt;5</formula>
    </cfRule>
  </conditionalFormatting>
  <conditionalFormatting sqref="C28:AG46">
    <cfRule type="expression" dxfId="141" priority="8" stopIfTrue="1">
      <formula>AND($A28&lt;&gt;"",WEEKDAY(C$6,2)&gt;5)</formula>
    </cfRule>
  </conditionalFormatting>
  <conditionalFormatting sqref="C7:AG27">
    <cfRule type="expression" dxfId="140" priority="13" stopIfTrue="1">
      <formula>AND($B7&lt;&gt;"",WEEKDAY(C$6,2)&gt;5)</formula>
    </cfRule>
  </conditionalFormatting>
  <conditionalFormatting sqref="AE3:AH4 AE28:AH28">
    <cfRule type="expression" dxfId="139" priority="5">
      <formula>AD$5&lt;&gt;""</formula>
    </cfRule>
  </conditionalFormatting>
  <conditionalFormatting sqref="AE5:AH27">
    <cfRule type="expression" dxfId="138" priority="4" stopIfTrue="1">
      <formula>AND(AE$5="",AD$5&lt;&gt;"")</formula>
    </cfRule>
  </conditionalFormatting>
  <conditionalFormatting sqref="AE4:AG4">
    <cfRule type="expression" dxfId="137" priority="3">
      <formula>AE$5&lt;&gt;""</formula>
    </cfRule>
  </conditionalFormatting>
  <conditionalFormatting sqref="AE28:AG28">
    <cfRule type="expression" dxfId="136" priority="2">
      <formula>AE$5&lt;&gt;""</formula>
    </cfRule>
  </conditionalFormatting>
  <conditionalFormatting sqref="AE5:AG27">
    <cfRule type="expression" dxfId="135" priority="1">
      <formula>AE$5=""</formula>
    </cfRule>
  </conditionalFormatting>
  <dataValidations count="1">
    <dataValidation type="list" allowBlank="1" showInputMessage="1" showErrorMessage="1" sqref="C7:AH46" xr:uid="{00000000-0002-0000-01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79017F7A-3986-4235-AFD7-9882449D4FE5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7" stopIfTrue="1" id="{F9172520-5D34-41E2-AD5A-802DDD49C890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  <x14:conditionalFormatting xmlns:xm="http://schemas.microsoft.com/office/excel/2006/main">
          <x14:cfRule type="expression" priority="12" stopIfTrue="1" id="{F9172520-5D34-41E2-AD5A-802DDD49C890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AI46"/>
  <sheetViews>
    <sheetView workbookViewId="0"/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2</v>
      </c>
      <c r="C1" s="17" t="s">
        <v>43</v>
      </c>
      <c r="AI1" s="17" t="s">
        <v>45</v>
      </c>
    </row>
    <row r="2" spans="1:35" x14ac:dyDescent="0.2">
      <c r="B2">
        <v>2018</v>
      </c>
      <c r="D2" s="12" t="s">
        <v>44</v>
      </c>
      <c r="E2" t="str">
        <f>IF(B1=12,"anwesend für Weihnachten","anwesend für Feiertag")</f>
        <v>anwesend für Feiertag</v>
      </c>
    </row>
    <row r="3" spans="1:35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5" x14ac:dyDescent="0.2">
      <c r="A4" s="16"/>
      <c r="B4" s="31" t="s">
        <v>15</v>
      </c>
      <c r="C4" s="30" t="str">
        <f>TEXT(DATE(B2,B1,1),"MMMM")</f>
        <v>Februar</v>
      </c>
      <c r="D4" s="28"/>
      <c r="E4" s="28"/>
      <c r="F4" s="29"/>
      <c r="G4" s="18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5" x14ac:dyDescent="0.2">
      <c r="A5" s="16"/>
      <c r="B5" s="22"/>
      <c r="C5" s="23">
        <f>DATE(B2,B1,1)</f>
        <v>43132</v>
      </c>
      <c r="D5" s="23">
        <f>IFERROR(IF(MONTH(C5+1)&gt;$B$1,"",C5+1),"")</f>
        <v>43133</v>
      </c>
      <c r="E5" s="23">
        <f t="shared" ref="E5:AG5" si="0">IFERROR(IF(MONTH(D5+1)&gt;$B$1,"",D5+1),"")</f>
        <v>43134</v>
      </c>
      <c r="F5" s="23">
        <f t="shared" si="0"/>
        <v>43135</v>
      </c>
      <c r="G5" s="23">
        <f t="shared" si="0"/>
        <v>43136</v>
      </c>
      <c r="H5" s="23">
        <f t="shared" si="0"/>
        <v>43137</v>
      </c>
      <c r="I5" s="23">
        <f t="shared" si="0"/>
        <v>43138</v>
      </c>
      <c r="J5" s="23">
        <f t="shared" si="0"/>
        <v>43139</v>
      </c>
      <c r="K5" s="23">
        <f t="shared" si="0"/>
        <v>43140</v>
      </c>
      <c r="L5" s="23">
        <f t="shared" si="0"/>
        <v>43141</v>
      </c>
      <c r="M5" s="23">
        <f t="shared" si="0"/>
        <v>43142</v>
      </c>
      <c r="N5" s="23">
        <f t="shared" si="0"/>
        <v>43143</v>
      </c>
      <c r="O5" s="23">
        <f t="shared" si="0"/>
        <v>43144</v>
      </c>
      <c r="P5" s="23">
        <f t="shared" si="0"/>
        <v>43145</v>
      </c>
      <c r="Q5" s="23">
        <f t="shared" si="0"/>
        <v>43146</v>
      </c>
      <c r="R5" s="23">
        <f t="shared" si="0"/>
        <v>43147</v>
      </c>
      <c r="S5" s="23">
        <f t="shared" si="0"/>
        <v>43148</v>
      </c>
      <c r="T5" s="23">
        <f t="shared" si="0"/>
        <v>43149</v>
      </c>
      <c r="U5" s="23">
        <f t="shared" si="0"/>
        <v>43150</v>
      </c>
      <c r="V5" s="23">
        <f>IFERROR(IF(MONTH(U5+1)&gt;$B$1,"",U5+1),"")</f>
        <v>43151</v>
      </c>
      <c r="W5" s="23">
        <f t="shared" si="0"/>
        <v>43152</v>
      </c>
      <c r="X5" s="23">
        <f t="shared" si="0"/>
        <v>43153</v>
      </c>
      <c r="Y5" s="23">
        <f t="shared" si="0"/>
        <v>43154</v>
      </c>
      <c r="Z5" s="23">
        <f t="shared" si="0"/>
        <v>43155</v>
      </c>
      <c r="AA5" s="23">
        <f t="shared" si="0"/>
        <v>43156</v>
      </c>
      <c r="AB5" s="23">
        <f t="shared" si="0"/>
        <v>43157</v>
      </c>
      <c r="AC5" s="23">
        <f t="shared" si="0"/>
        <v>43158</v>
      </c>
      <c r="AD5" s="24">
        <f t="shared" si="0"/>
        <v>43159</v>
      </c>
      <c r="AE5" s="23" t="str">
        <f t="shared" si="0"/>
        <v/>
      </c>
      <c r="AF5" s="23" t="str">
        <f t="shared" si="0"/>
        <v/>
      </c>
      <c r="AG5" s="24" t="str">
        <f t="shared" si="0"/>
        <v/>
      </c>
    </row>
    <row r="6" spans="1:35" x14ac:dyDescent="0.2">
      <c r="A6" s="16"/>
      <c r="B6" s="25"/>
      <c r="C6" s="26">
        <f>C5</f>
        <v>43132</v>
      </c>
      <c r="D6" s="26">
        <f t="shared" ref="D6:AG6" si="1">D5</f>
        <v>43133</v>
      </c>
      <c r="E6" s="26">
        <f t="shared" si="1"/>
        <v>43134</v>
      </c>
      <c r="F6" s="26">
        <f t="shared" si="1"/>
        <v>43135</v>
      </c>
      <c r="G6" s="26">
        <f t="shared" si="1"/>
        <v>43136</v>
      </c>
      <c r="H6" s="26">
        <f t="shared" si="1"/>
        <v>43137</v>
      </c>
      <c r="I6" s="26">
        <f t="shared" si="1"/>
        <v>43138</v>
      </c>
      <c r="J6" s="26">
        <f t="shared" si="1"/>
        <v>43139</v>
      </c>
      <c r="K6" s="26">
        <f t="shared" si="1"/>
        <v>43140</v>
      </c>
      <c r="L6" s="26">
        <f t="shared" si="1"/>
        <v>43141</v>
      </c>
      <c r="M6" s="26">
        <f t="shared" si="1"/>
        <v>43142</v>
      </c>
      <c r="N6" s="26">
        <f t="shared" si="1"/>
        <v>43143</v>
      </c>
      <c r="O6" s="26">
        <f t="shared" si="1"/>
        <v>43144</v>
      </c>
      <c r="P6" s="26">
        <f t="shared" si="1"/>
        <v>43145</v>
      </c>
      <c r="Q6" s="26">
        <f t="shared" si="1"/>
        <v>43146</v>
      </c>
      <c r="R6" s="26">
        <f t="shared" si="1"/>
        <v>43147</v>
      </c>
      <c r="S6" s="26">
        <f t="shared" si="1"/>
        <v>43148</v>
      </c>
      <c r="T6" s="26">
        <f t="shared" si="1"/>
        <v>43149</v>
      </c>
      <c r="U6" s="26">
        <f t="shared" si="1"/>
        <v>43150</v>
      </c>
      <c r="V6" s="26">
        <f t="shared" si="1"/>
        <v>43151</v>
      </c>
      <c r="W6" s="26">
        <f t="shared" si="1"/>
        <v>43152</v>
      </c>
      <c r="X6" s="26">
        <f t="shared" si="1"/>
        <v>43153</v>
      </c>
      <c r="Y6" s="26">
        <f t="shared" si="1"/>
        <v>43154</v>
      </c>
      <c r="Z6" s="26">
        <f t="shared" si="1"/>
        <v>43155</v>
      </c>
      <c r="AA6" s="26">
        <f t="shared" si="1"/>
        <v>43156</v>
      </c>
      <c r="AB6" s="26">
        <f t="shared" si="1"/>
        <v>43157</v>
      </c>
      <c r="AC6" s="26">
        <f t="shared" si="1"/>
        <v>43158</v>
      </c>
      <c r="AD6" s="27">
        <f t="shared" si="1"/>
        <v>43159</v>
      </c>
      <c r="AE6" s="26" t="str">
        <f t="shared" si="1"/>
        <v/>
      </c>
      <c r="AF6" s="26" t="str">
        <f t="shared" si="1"/>
        <v/>
      </c>
      <c r="AG6" s="27" t="str">
        <f t="shared" si="1"/>
        <v/>
      </c>
    </row>
    <row r="7" spans="1:35" x14ac:dyDescent="0.2">
      <c r="A7" s="16"/>
      <c r="B7" s="25" t="str">
        <f>IF(Mitarbeiter!A3="","",Mitarbeiter!A3)</f>
        <v>Donald Duck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3"/>
      <c r="AE7" s="32"/>
      <c r="AF7" s="32"/>
      <c r="AG7" s="33"/>
      <c r="AI7">
        <f>COUNTIF(C7:AG7,"U")</f>
        <v>0</v>
      </c>
    </row>
    <row r="8" spans="1:35" x14ac:dyDescent="0.2">
      <c r="A8" s="16"/>
      <c r="B8" s="25" t="str">
        <f>IF(Mitarbeiter!A4="","",Mitarbeiter!A4)</f>
        <v>Daisy Duck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3"/>
      <c r="AE8" s="32"/>
      <c r="AF8" s="32"/>
      <c r="AG8" s="33"/>
      <c r="AI8">
        <f t="shared" ref="AI8:AI38" si="2">COUNTIF(C8:AG8,"U")</f>
        <v>0</v>
      </c>
    </row>
    <row r="9" spans="1:35" x14ac:dyDescent="0.2">
      <c r="A9" s="16"/>
      <c r="B9" s="25" t="str">
        <f>IF(Mitarbeiter!A5="","",Mitarbeiter!A5)</f>
        <v>Tick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3"/>
      <c r="AE9" s="32"/>
      <c r="AF9" s="32"/>
      <c r="AG9" s="33"/>
      <c r="AI9">
        <f t="shared" si="2"/>
        <v>0</v>
      </c>
    </row>
    <row r="10" spans="1:35" x14ac:dyDescent="0.2">
      <c r="A10" s="16"/>
      <c r="B10" s="25" t="str">
        <f>IF(Mitarbeiter!A6="","",Mitarbeiter!A6)</f>
        <v>Trick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3"/>
      <c r="AE10" s="32"/>
      <c r="AF10" s="32"/>
      <c r="AG10" s="33"/>
      <c r="AI10">
        <f t="shared" si="2"/>
        <v>0</v>
      </c>
    </row>
    <row r="11" spans="1:35" x14ac:dyDescent="0.2">
      <c r="A11" s="16"/>
      <c r="B11" s="25" t="str">
        <f>IF(Mitarbeiter!A7="","",Mitarbeiter!A7)</f>
        <v>Track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3"/>
      <c r="AE11" s="32"/>
      <c r="AF11" s="32"/>
      <c r="AG11" s="33"/>
      <c r="AI11">
        <f t="shared" si="2"/>
        <v>0</v>
      </c>
    </row>
    <row r="12" spans="1:35" x14ac:dyDescent="0.2">
      <c r="A12" s="16"/>
      <c r="B12" s="25" t="str">
        <f>IF(Mitarbeiter!A8="","",Mitarbeiter!A8)</f>
        <v>Daniel Düsentrieb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3"/>
      <c r="AE12" s="32"/>
      <c r="AF12" s="32"/>
      <c r="AG12" s="33"/>
      <c r="AI12">
        <f t="shared" si="2"/>
        <v>0</v>
      </c>
    </row>
    <row r="13" spans="1:35" x14ac:dyDescent="0.2">
      <c r="A13" s="16"/>
      <c r="B13" s="25" t="str">
        <f>IF(Mitarbeiter!A9="","",Mitarbeiter!A9)</f>
        <v>Panzerknacker I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3"/>
      <c r="AE13" s="32"/>
      <c r="AF13" s="32"/>
      <c r="AG13" s="33"/>
      <c r="AI13">
        <f t="shared" si="2"/>
        <v>0</v>
      </c>
    </row>
    <row r="14" spans="1:35" x14ac:dyDescent="0.2">
      <c r="A14" s="16"/>
      <c r="B14" s="25" t="str">
        <f>IF(Mitarbeiter!A10="","",Mitarbeiter!A10)</f>
        <v>Panzerknacker II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3"/>
      <c r="AE14" s="32"/>
      <c r="AF14" s="32"/>
      <c r="AG14" s="33"/>
      <c r="AI14">
        <f t="shared" si="2"/>
        <v>0</v>
      </c>
    </row>
    <row r="15" spans="1:35" x14ac:dyDescent="0.2">
      <c r="A15" s="16"/>
      <c r="B15" s="25" t="str">
        <f>IF(Mitarbeiter!A11="","",Mitarbeiter!A11)</f>
        <v>Panzerknacker III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3"/>
      <c r="AE15" s="32"/>
      <c r="AF15" s="32"/>
      <c r="AG15" s="33"/>
      <c r="AI15">
        <f t="shared" si="2"/>
        <v>0</v>
      </c>
    </row>
    <row r="16" spans="1:35" x14ac:dyDescent="0.2">
      <c r="A16" s="16"/>
      <c r="B16" s="25" t="str">
        <f>IF(Mitarbeiter!A12="","",Mitarbeiter!A12)</f>
        <v>Gundel Gaukley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3"/>
      <c r="AE16" s="32"/>
      <c r="AF16" s="32"/>
      <c r="AG16" s="33"/>
      <c r="AI16">
        <f t="shared" si="2"/>
        <v>0</v>
      </c>
    </row>
    <row r="17" spans="1:35" x14ac:dyDescent="0.2">
      <c r="A17" s="16"/>
      <c r="B17" s="25" t="str">
        <f>IF(Mitarbeiter!A13="","",Mitarbeiter!A13)</f>
        <v>Dagobert Duck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3"/>
      <c r="AE17" s="32"/>
      <c r="AF17" s="32"/>
      <c r="AG17" s="33"/>
      <c r="AI17">
        <f t="shared" si="2"/>
        <v>0</v>
      </c>
    </row>
    <row r="18" spans="1:35" x14ac:dyDescent="0.2">
      <c r="A18" s="16"/>
      <c r="B18" s="25" t="str">
        <f>IF(Mitarbeiter!A14="","",Mitarbeiter!A14)</f>
        <v>Dustav Gans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3"/>
      <c r="AE18" s="32"/>
      <c r="AF18" s="32"/>
      <c r="AG18" s="33"/>
      <c r="AI18">
        <f t="shared" si="2"/>
        <v>0</v>
      </c>
    </row>
    <row r="19" spans="1:35" x14ac:dyDescent="0.2">
      <c r="A19" s="16"/>
      <c r="B19" s="25" t="str">
        <f>IF(Mitarbeiter!A15="","",Mitarbeiter!A15)</f>
        <v>Anette Duck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3"/>
      <c r="AE19" s="32"/>
      <c r="AF19" s="32"/>
      <c r="AG19" s="33"/>
      <c r="AI19">
        <f t="shared" si="2"/>
        <v>0</v>
      </c>
    </row>
    <row r="20" spans="1:35" x14ac:dyDescent="0.2">
      <c r="A20" s="16"/>
      <c r="B20" s="25" t="str">
        <f>IF(Mitarbeiter!A16="","",Mitarbeiter!A16)</f>
        <v>Primus von Quack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3"/>
      <c r="AE20" s="32"/>
      <c r="AF20" s="32"/>
      <c r="AG20" s="33"/>
      <c r="AI20">
        <f t="shared" si="2"/>
        <v>0</v>
      </c>
    </row>
    <row r="21" spans="1:35" x14ac:dyDescent="0.2">
      <c r="A21" s="16"/>
      <c r="B21" s="25" t="str">
        <f>IF(Mitarbeiter!A17="","",Mitarbeiter!A17)</f>
        <v>Franz Gans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3"/>
      <c r="AE21" s="32"/>
      <c r="AF21" s="32"/>
      <c r="AG21" s="33"/>
      <c r="AI21">
        <f t="shared" si="2"/>
        <v>0</v>
      </c>
    </row>
    <row r="22" spans="1:35" x14ac:dyDescent="0.2">
      <c r="A22" s="16"/>
      <c r="B22" s="25" t="str">
        <f>IF(Mitarbeiter!A18="","",Mitarbeiter!A18)</f>
        <v>Gilbert Gans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3"/>
      <c r="AE22" s="32"/>
      <c r="AF22" s="32"/>
      <c r="AG22" s="33"/>
      <c r="AI22">
        <f t="shared" si="2"/>
        <v>0</v>
      </c>
    </row>
    <row r="23" spans="1:35" x14ac:dyDescent="0.2">
      <c r="A23" s="16"/>
      <c r="B23" s="25" t="str">
        <f>IF(Mitarbeiter!A19="","",Mitarbeiter!A19)</f>
        <v>Emil Erpel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3"/>
      <c r="AE23" s="32"/>
      <c r="AF23" s="32"/>
      <c r="AG23" s="33"/>
      <c r="AI23">
        <f t="shared" si="2"/>
        <v>0</v>
      </c>
    </row>
    <row r="24" spans="1:35" x14ac:dyDescent="0.2">
      <c r="A24" s="16"/>
      <c r="B24" s="25" t="str">
        <f>IF(Mitarbeiter!A20="","",Mitarbeiter!A20)</f>
        <v>Freddy Duck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3"/>
      <c r="AE24" s="32"/>
      <c r="AF24" s="32"/>
      <c r="AG24" s="33"/>
      <c r="AI24">
        <f t="shared" si="2"/>
        <v>0</v>
      </c>
    </row>
    <row r="25" spans="1:35" x14ac:dyDescent="0.2">
      <c r="A25" s="16"/>
      <c r="B25" s="25" t="str">
        <f>IF(Mitarbeiter!A21="","",Mitarbeiter!A21)</f>
        <v>Golo Gans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32"/>
      <c r="AF25" s="32"/>
      <c r="AG25" s="33"/>
      <c r="AI25">
        <f t="shared" si="2"/>
        <v>0</v>
      </c>
    </row>
    <row r="26" spans="1:35" x14ac:dyDescent="0.2">
      <c r="A26" s="16"/>
      <c r="B26" s="25" t="str">
        <f>IF(Mitarbeiter!A22="","",Mitarbeiter!A22)</f>
        <v>Degenhard Duck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3"/>
      <c r="AE26" s="32"/>
      <c r="AF26" s="32"/>
      <c r="AG26" s="33"/>
      <c r="AI26">
        <f t="shared" si="2"/>
        <v>0</v>
      </c>
    </row>
    <row r="27" spans="1:35" x14ac:dyDescent="0.2">
      <c r="A27" s="16"/>
      <c r="B27" s="21" t="str">
        <f>IF(Mitarbeiter!A23="","",Mitarbeiter!A23)</f>
        <v>Gotthold Gans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5"/>
      <c r="AE27" s="34"/>
      <c r="AF27" s="34"/>
      <c r="AG27" s="35"/>
      <c r="AI27">
        <f t="shared" si="2"/>
        <v>0</v>
      </c>
    </row>
    <row r="28" spans="1:35" x14ac:dyDescent="0.2">
      <c r="A28" s="16" t="str">
        <f>IF(Mitarbeiter!A24="","",Mitarbeiter!A24)</f>
        <v/>
      </c>
      <c r="B28" s="20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7"/>
      <c r="AF28" s="37"/>
      <c r="AG28" s="37"/>
      <c r="AI28">
        <f t="shared" si="2"/>
        <v>0</v>
      </c>
    </row>
    <row r="29" spans="1:35" x14ac:dyDescent="0.2">
      <c r="A29" t="str">
        <f>IF(Mitarbeiter!A25="","",Mitarbeiter!A25)</f>
        <v/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I29">
        <f t="shared" si="2"/>
        <v>0</v>
      </c>
    </row>
    <row r="30" spans="1:35" x14ac:dyDescent="0.2">
      <c r="A30" t="str">
        <f>IF(Mitarbeiter!A26="","",Mitarbeiter!A26)</f>
        <v/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I30">
        <f t="shared" si="2"/>
        <v>0</v>
      </c>
    </row>
    <row r="31" spans="1:35" x14ac:dyDescent="0.2">
      <c r="A31" t="str">
        <f>IF(Mitarbeiter!A27="","",Mitarbeiter!A27)</f>
        <v/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I31">
        <f t="shared" si="2"/>
        <v>0</v>
      </c>
    </row>
    <row r="32" spans="1:35" x14ac:dyDescent="0.2">
      <c r="A32" t="str">
        <f>IF(Mitarbeiter!A28="","",Mitarbeiter!A28)</f>
        <v/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I32">
        <f t="shared" si="2"/>
        <v>0</v>
      </c>
    </row>
    <row r="33" spans="3:35" x14ac:dyDescent="0.2"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I33">
        <f t="shared" si="2"/>
        <v>0</v>
      </c>
    </row>
    <row r="34" spans="3:35" x14ac:dyDescent="0.2"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I34">
        <f t="shared" si="2"/>
        <v>0</v>
      </c>
    </row>
    <row r="35" spans="3:35" x14ac:dyDescent="0.2"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I35">
        <f t="shared" si="2"/>
        <v>0</v>
      </c>
    </row>
    <row r="36" spans="3:35" x14ac:dyDescent="0.2"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I36">
        <f t="shared" si="2"/>
        <v>0</v>
      </c>
    </row>
    <row r="37" spans="3:35" x14ac:dyDescent="0.2"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I37">
        <f t="shared" si="2"/>
        <v>0</v>
      </c>
    </row>
    <row r="38" spans="3:35" x14ac:dyDescent="0.2"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I38">
        <f t="shared" si="2"/>
        <v>0</v>
      </c>
    </row>
    <row r="39" spans="3:35" x14ac:dyDescent="0.2"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</row>
    <row r="40" spans="3:35" x14ac:dyDescent="0.2"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</row>
    <row r="41" spans="3:35" x14ac:dyDescent="0.2"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</row>
    <row r="42" spans="3:35" x14ac:dyDescent="0.2"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</row>
    <row r="43" spans="3:35" x14ac:dyDescent="0.2"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</row>
    <row r="44" spans="3:35" x14ac:dyDescent="0.2"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</row>
    <row r="45" spans="3:35" x14ac:dyDescent="0.2"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</row>
    <row r="46" spans="3:35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</row>
  </sheetData>
  <sheetProtection password="DC7F" sheet="1" objects="1" scenarios="1"/>
  <conditionalFormatting sqref="C5:AG6">
    <cfRule type="expression" dxfId="131" priority="9" stopIfTrue="1">
      <formula>WEEKDAY(C$6,2)&gt;5</formula>
    </cfRule>
  </conditionalFormatting>
  <conditionalFormatting sqref="C28:AG46">
    <cfRule type="expression" dxfId="130" priority="8" stopIfTrue="1">
      <formula>AND($A28&lt;&gt;"",WEEKDAY(C$6,2)&gt;5)</formula>
    </cfRule>
  </conditionalFormatting>
  <conditionalFormatting sqref="C7:AG27">
    <cfRule type="expression" dxfId="129" priority="11" stopIfTrue="1">
      <formula>AND($B7&lt;&gt;"",WEEKDAY(C$6,2)&gt;5)</formula>
    </cfRule>
  </conditionalFormatting>
  <conditionalFormatting sqref="AE3:AH4 AE28:AH28">
    <cfRule type="expression" dxfId="128" priority="5">
      <formula>AD$5&lt;&gt;""</formula>
    </cfRule>
  </conditionalFormatting>
  <conditionalFormatting sqref="AE5:AH27">
    <cfRule type="expression" dxfId="127" priority="4" stopIfTrue="1">
      <formula>AND(AE$5="",AD$5&lt;&gt;"")</formula>
    </cfRule>
  </conditionalFormatting>
  <conditionalFormatting sqref="AE4:AG4">
    <cfRule type="expression" dxfId="126" priority="3">
      <formula>AE$5&lt;&gt;""</formula>
    </cfRule>
  </conditionalFormatting>
  <conditionalFormatting sqref="AE28:AG28">
    <cfRule type="expression" dxfId="125" priority="2">
      <formula>AE$5&lt;&gt;""</formula>
    </cfRule>
  </conditionalFormatting>
  <conditionalFormatting sqref="AE5:AG27">
    <cfRule type="expression" dxfId="124" priority="1">
      <formula>AE$5=""</formula>
    </cfRule>
  </conditionalFormatting>
  <dataValidations count="1">
    <dataValidation type="list" allowBlank="1" showInputMessage="1" showErrorMessage="1" sqref="C7:AH46" xr:uid="{00000000-0002-0000-02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59BCDAFF-6F63-43BA-8596-C6B9A2693FC5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7" stopIfTrue="1" id="{631F498D-7813-44D4-95E3-D8A5C0EC8B28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  <x14:conditionalFormatting xmlns:xm="http://schemas.microsoft.com/office/excel/2006/main">
          <x14:cfRule type="expression" priority="10" stopIfTrue="1" id="{580CB4A5-6028-4C54-BA8C-D434A3A209C8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AI46"/>
  <sheetViews>
    <sheetView workbookViewId="0"/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3</v>
      </c>
      <c r="C1" s="17" t="s">
        <v>43</v>
      </c>
      <c r="AI1" s="17" t="s">
        <v>45</v>
      </c>
    </row>
    <row r="2" spans="1:35" x14ac:dyDescent="0.2">
      <c r="B2">
        <v>2018</v>
      </c>
      <c r="D2" s="12" t="s">
        <v>44</v>
      </c>
      <c r="E2" t="str">
        <f>IF(B1=12,"anwesend für Weihnachten","anwesend für Feiertag")</f>
        <v>anwesend für Feiertag</v>
      </c>
    </row>
    <row r="3" spans="1:35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5" x14ac:dyDescent="0.2">
      <c r="A4" s="16"/>
      <c r="B4" s="31" t="s">
        <v>15</v>
      </c>
      <c r="C4" s="30" t="str">
        <f>TEXT(DATE(B2,B1,1),"MMMM")</f>
        <v>März</v>
      </c>
      <c r="D4" s="28"/>
      <c r="E4" s="28"/>
      <c r="F4" s="29"/>
      <c r="G4" s="18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5" x14ac:dyDescent="0.2">
      <c r="A5" s="16"/>
      <c r="B5" s="22"/>
      <c r="C5" s="23">
        <f>DATE(B2,B1,1)</f>
        <v>43160</v>
      </c>
      <c r="D5" s="23">
        <f>IFERROR(IF(MONTH(C5+1)&gt;$B$1,"",C5+1),"")</f>
        <v>43161</v>
      </c>
      <c r="E5" s="23">
        <f t="shared" ref="E5:AG5" si="0">IFERROR(IF(MONTH(D5+1)&gt;$B$1,"",D5+1),"")</f>
        <v>43162</v>
      </c>
      <c r="F5" s="23">
        <f t="shared" si="0"/>
        <v>43163</v>
      </c>
      <c r="G5" s="23">
        <f t="shared" si="0"/>
        <v>43164</v>
      </c>
      <c r="H5" s="23">
        <f t="shared" si="0"/>
        <v>43165</v>
      </c>
      <c r="I5" s="23">
        <f t="shared" si="0"/>
        <v>43166</v>
      </c>
      <c r="J5" s="23">
        <f t="shared" si="0"/>
        <v>43167</v>
      </c>
      <c r="K5" s="23">
        <f t="shared" si="0"/>
        <v>43168</v>
      </c>
      <c r="L5" s="23">
        <f t="shared" si="0"/>
        <v>43169</v>
      </c>
      <c r="M5" s="23">
        <f t="shared" si="0"/>
        <v>43170</v>
      </c>
      <c r="N5" s="23">
        <f t="shared" si="0"/>
        <v>43171</v>
      </c>
      <c r="O5" s="23">
        <f t="shared" si="0"/>
        <v>43172</v>
      </c>
      <c r="P5" s="23">
        <f t="shared" si="0"/>
        <v>43173</v>
      </c>
      <c r="Q5" s="23">
        <f t="shared" si="0"/>
        <v>43174</v>
      </c>
      <c r="R5" s="23">
        <f t="shared" si="0"/>
        <v>43175</v>
      </c>
      <c r="S5" s="23">
        <f t="shared" si="0"/>
        <v>43176</v>
      </c>
      <c r="T5" s="23">
        <f t="shared" si="0"/>
        <v>43177</v>
      </c>
      <c r="U5" s="23">
        <f t="shared" si="0"/>
        <v>43178</v>
      </c>
      <c r="V5" s="23">
        <f>IFERROR(IF(MONTH(U5+1)&gt;$B$1,"",U5+1),"")</f>
        <v>43179</v>
      </c>
      <c r="W5" s="23">
        <f t="shared" si="0"/>
        <v>43180</v>
      </c>
      <c r="X5" s="23">
        <f t="shared" si="0"/>
        <v>43181</v>
      </c>
      <c r="Y5" s="23">
        <f t="shared" si="0"/>
        <v>43182</v>
      </c>
      <c r="Z5" s="23">
        <f t="shared" si="0"/>
        <v>43183</v>
      </c>
      <c r="AA5" s="23">
        <f t="shared" si="0"/>
        <v>43184</v>
      </c>
      <c r="AB5" s="23">
        <f t="shared" si="0"/>
        <v>43185</v>
      </c>
      <c r="AC5" s="23">
        <f t="shared" si="0"/>
        <v>43186</v>
      </c>
      <c r="AD5" s="24">
        <f t="shared" si="0"/>
        <v>43187</v>
      </c>
      <c r="AE5" s="23">
        <f t="shared" si="0"/>
        <v>43188</v>
      </c>
      <c r="AF5" s="23">
        <f t="shared" si="0"/>
        <v>43189</v>
      </c>
      <c r="AG5" s="24">
        <f t="shared" si="0"/>
        <v>43190</v>
      </c>
    </row>
    <row r="6" spans="1:35" x14ac:dyDescent="0.2">
      <c r="A6" s="16"/>
      <c r="B6" s="25"/>
      <c r="C6" s="26">
        <f>C5</f>
        <v>43160</v>
      </c>
      <c r="D6" s="26">
        <f t="shared" ref="D6:AG6" si="1">D5</f>
        <v>43161</v>
      </c>
      <c r="E6" s="26">
        <f t="shared" si="1"/>
        <v>43162</v>
      </c>
      <c r="F6" s="26">
        <f t="shared" si="1"/>
        <v>43163</v>
      </c>
      <c r="G6" s="26">
        <f t="shared" si="1"/>
        <v>43164</v>
      </c>
      <c r="H6" s="26">
        <f t="shared" si="1"/>
        <v>43165</v>
      </c>
      <c r="I6" s="26">
        <f t="shared" si="1"/>
        <v>43166</v>
      </c>
      <c r="J6" s="26">
        <f t="shared" si="1"/>
        <v>43167</v>
      </c>
      <c r="K6" s="26">
        <f t="shared" si="1"/>
        <v>43168</v>
      </c>
      <c r="L6" s="26">
        <f t="shared" si="1"/>
        <v>43169</v>
      </c>
      <c r="M6" s="26">
        <f t="shared" si="1"/>
        <v>43170</v>
      </c>
      <c r="N6" s="26">
        <f t="shared" si="1"/>
        <v>43171</v>
      </c>
      <c r="O6" s="26">
        <f t="shared" si="1"/>
        <v>43172</v>
      </c>
      <c r="P6" s="26">
        <f t="shared" si="1"/>
        <v>43173</v>
      </c>
      <c r="Q6" s="26">
        <f t="shared" si="1"/>
        <v>43174</v>
      </c>
      <c r="R6" s="26">
        <f t="shared" si="1"/>
        <v>43175</v>
      </c>
      <c r="S6" s="26">
        <f t="shared" si="1"/>
        <v>43176</v>
      </c>
      <c r="T6" s="26">
        <f t="shared" si="1"/>
        <v>43177</v>
      </c>
      <c r="U6" s="26">
        <f t="shared" si="1"/>
        <v>43178</v>
      </c>
      <c r="V6" s="26">
        <f t="shared" si="1"/>
        <v>43179</v>
      </c>
      <c r="W6" s="26">
        <f t="shared" si="1"/>
        <v>43180</v>
      </c>
      <c r="X6" s="26">
        <f t="shared" si="1"/>
        <v>43181</v>
      </c>
      <c r="Y6" s="26">
        <f t="shared" si="1"/>
        <v>43182</v>
      </c>
      <c r="Z6" s="26">
        <f t="shared" si="1"/>
        <v>43183</v>
      </c>
      <c r="AA6" s="26">
        <f t="shared" si="1"/>
        <v>43184</v>
      </c>
      <c r="AB6" s="26">
        <f t="shared" si="1"/>
        <v>43185</v>
      </c>
      <c r="AC6" s="26">
        <f t="shared" si="1"/>
        <v>43186</v>
      </c>
      <c r="AD6" s="27">
        <f t="shared" si="1"/>
        <v>43187</v>
      </c>
      <c r="AE6" s="26">
        <f t="shared" si="1"/>
        <v>43188</v>
      </c>
      <c r="AF6" s="26">
        <f t="shared" si="1"/>
        <v>43189</v>
      </c>
      <c r="AG6" s="27">
        <f t="shared" si="1"/>
        <v>43190</v>
      </c>
    </row>
    <row r="7" spans="1:35" x14ac:dyDescent="0.2">
      <c r="A7" s="16"/>
      <c r="B7" s="25" t="str">
        <f>IF(Mitarbeiter!A3="","",Mitarbeiter!A3)</f>
        <v>Donald Duck</v>
      </c>
      <c r="C7" s="32"/>
      <c r="D7" s="32"/>
      <c r="E7" s="32"/>
      <c r="F7" s="32"/>
      <c r="G7" s="32" t="s">
        <v>16</v>
      </c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3"/>
      <c r="AE7" s="32"/>
      <c r="AF7" s="32"/>
      <c r="AG7" s="33"/>
      <c r="AI7">
        <f>COUNTIF(C7:AG7,"U")</f>
        <v>1</v>
      </c>
    </row>
    <row r="8" spans="1:35" x14ac:dyDescent="0.2">
      <c r="A8" s="16"/>
      <c r="B8" s="25" t="str">
        <f>IF(Mitarbeiter!A4="","",Mitarbeiter!A4)</f>
        <v>Daisy Duck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3"/>
      <c r="AE8" s="32"/>
      <c r="AF8" s="32"/>
      <c r="AG8" s="33"/>
      <c r="AI8">
        <f t="shared" ref="AI8:AI38" si="2">COUNTIF(C8:AG8,"U")</f>
        <v>0</v>
      </c>
    </row>
    <row r="9" spans="1:35" x14ac:dyDescent="0.2">
      <c r="A9" s="16"/>
      <c r="B9" s="25" t="str">
        <f>IF(Mitarbeiter!A5="","",Mitarbeiter!A5)</f>
        <v>Tick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3"/>
      <c r="AE9" s="32"/>
      <c r="AF9" s="32"/>
      <c r="AG9" s="33"/>
      <c r="AI9">
        <f t="shared" si="2"/>
        <v>0</v>
      </c>
    </row>
    <row r="10" spans="1:35" x14ac:dyDescent="0.2">
      <c r="A10" s="16"/>
      <c r="B10" s="25" t="str">
        <f>IF(Mitarbeiter!A6="","",Mitarbeiter!A6)</f>
        <v>Trick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3"/>
      <c r="AE10" s="32"/>
      <c r="AF10" s="32"/>
      <c r="AG10" s="33"/>
      <c r="AI10">
        <f t="shared" si="2"/>
        <v>0</v>
      </c>
    </row>
    <row r="11" spans="1:35" x14ac:dyDescent="0.2">
      <c r="A11" s="16"/>
      <c r="B11" s="25" t="str">
        <f>IF(Mitarbeiter!A7="","",Mitarbeiter!A7)</f>
        <v>Track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3"/>
      <c r="AE11" s="32"/>
      <c r="AF11" s="32"/>
      <c r="AG11" s="33"/>
      <c r="AI11">
        <f t="shared" si="2"/>
        <v>0</v>
      </c>
    </row>
    <row r="12" spans="1:35" x14ac:dyDescent="0.2">
      <c r="A12" s="16"/>
      <c r="B12" s="25" t="str">
        <f>IF(Mitarbeiter!A8="","",Mitarbeiter!A8)</f>
        <v>Daniel Düsentrieb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3"/>
      <c r="AE12" s="32"/>
      <c r="AF12" s="32"/>
      <c r="AG12" s="33"/>
      <c r="AI12">
        <f t="shared" si="2"/>
        <v>0</v>
      </c>
    </row>
    <row r="13" spans="1:35" x14ac:dyDescent="0.2">
      <c r="A13" s="16"/>
      <c r="B13" s="25" t="str">
        <f>IF(Mitarbeiter!A9="","",Mitarbeiter!A9)</f>
        <v>Panzerknacker I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3"/>
      <c r="AE13" s="32"/>
      <c r="AF13" s="32"/>
      <c r="AG13" s="33"/>
      <c r="AI13">
        <f t="shared" si="2"/>
        <v>0</v>
      </c>
    </row>
    <row r="14" spans="1:35" x14ac:dyDescent="0.2">
      <c r="A14" s="16"/>
      <c r="B14" s="25" t="str">
        <f>IF(Mitarbeiter!A10="","",Mitarbeiter!A10)</f>
        <v>Panzerknacker II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3"/>
      <c r="AE14" s="32"/>
      <c r="AF14" s="32"/>
      <c r="AG14" s="33"/>
      <c r="AI14">
        <f t="shared" si="2"/>
        <v>0</v>
      </c>
    </row>
    <row r="15" spans="1:35" x14ac:dyDescent="0.2">
      <c r="A15" s="16"/>
      <c r="B15" s="25" t="str">
        <f>IF(Mitarbeiter!A11="","",Mitarbeiter!A11)</f>
        <v>Panzerknacker III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3"/>
      <c r="AE15" s="32"/>
      <c r="AF15" s="32"/>
      <c r="AG15" s="33"/>
      <c r="AI15">
        <f t="shared" si="2"/>
        <v>0</v>
      </c>
    </row>
    <row r="16" spans="1:35" x14ac:dyDescent="0.2">
      <c r="A16" s="16"/>
      <c r="B16" s="25" t="str">
        <f>IF(Mitarbeiter!A12="","",Mitarbeiter!A12)</f>
        <v>Gundel Gaukley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3"/>
      <c r="AE16" s="32"/>
      <c r="AF16" s="32"/>
      <c r="AG16" s="33"/>
      <c r="AI16">
        <f t="shared" si="2"/>
        <v>0</v>
      </c>
    </row>
    <row r="17" spans="1:35" x14ac:dyDescent="0.2">
      <c r="A17" s="16"/>
      <c r="B17" s="25" t="str">
        <f>IF(Mitarbeiter!A13="","",Mitarbeiter!A13)</f>
        <v>Dagobert Duck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3"/>
      <c r="AE17" s="32"/>
      <c r="AF17" s="32"/>
      <c r="AG17" s="33"/>
      <c r="AI17">
        <f t="shared" si="2"/>
        <v>0</v>
      </c>
    </row>
    <row r="18" spans="1:35" x14ac:dyDescent="0.2">
      <c r="A18" s="16"/>
      <c r="B18" s="25" t="str">
        <f>IF(Mitarbeiter!A14="","",Mitarbeiter!A14)</f>
        <v>Dustav Gans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3"/>
      <c r="AE18" s="32"/>
      <c r="AF18" s="32"/>
      <c r="AG18" s="33"/>
      <c r="AI18">
        <f t="shared" si="2"/>
        <v>0</v>
      </c>
    </row>
    <row r="19" spans="1:35" x14ac:dyDescent="0.2">
      <c r="A19" s="16"/>
      <c r="B19" s="25" t="str">
        <f>IF(Mitarbeiter!A15="","",Mitarbeiter!A15)</f>
        <v>Anette Duck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3"/>
      <c r="AE19" s="32"/>
      <c r="AF19" s="32"/>
      <c r="AG19" s="33"/>
      <c r="AI19">
        <f t="shared" si="2"/>
        <v>0</v>
      </c>
    </row>
    <row r="20" spans="1:35" x14ac:dyDescent="0.2">
      <c r="A20" s="16"/>
      <c r="B20" s="25" t="str">
        <f>IF(Mitarbeiter!A16="","",Mitarbeiter!A16)</f>
        <v>Primus von Quack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3"/>
      <c r="AE20" s="32"/>
      <c r="AF20" s="32"/>
      <c r="AG20" s="33"/>
      <c r="AI20">
        <f t="shared" si="2"/>
        <v>0</v>
      </c>
    </row>
    <row r="21" spans="1:35" x14ac:dyDescent="0.2">
      <c r="A21" s="16"/>
      <c r="B21" s="25" t="str">
        <f>IF(Mitarbeiter!A17="","",Mitarbeiter!A17)</f>
        <v>Franz Gans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3"/>
      <c r="AE21" s="32"/>
      <c r="AF21" s="32"/>
      <c r="AG21" s="33"/>
      <c r="AI21">
        <f t="shared" si="2"/>
        <v>0</v>
      </c>
    </row>
    <row r="22" spans="1:35" x14ac:dyDescent="0.2">
      <c r="A22" s="16"/>
      <c r="B22" s="25" t="str">
        <f>IF(Mitarbeiter!A18="","",Mitarbeiter!A18)</f>
        <v>Gilbert Gans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3"/>
      <c r="AE22" s="32"/>
      <c r="AF22" s="32"/>
      <c r="AG22" s="33"/>
      <c r="AI22">
        <f t="shared" si="2"/>
        <v>0</v>
      </c>
    </row>
    <row r="23" spans="1:35" x14ac:dyDescent="0.2">
      <c r="A23" s="16"/>
      <c r="B23" s="25" t="str">
        <f>IF(Mitarbeiter!A19="","",Mitarbeiter!A19)</f>
        <v>Emil Erpel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3"/>
      <c r="AE23" s="32"/>
      <c r="AF23" s="32"/>
      <c r="AG23" s="33"/>
      <c r="AI23">
        <f t="shared" si="2"/>
        <v>0</v>
      </c>
    </row>
    <row r="24" spans="1:35" x14ac:dyDescent="0.2">
      <c r="A24" s="16"/>
      <c r="B24" s="25" t="str">
        <f>IF(Mitarbeiter!A20="","",Mitarbeiter!A20)</f>
        <v>Freddy Duck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3"/>
      <c r="AE24" s="32"/>
      <c r="AF24" s="32"/>
      <c r="AG24" s="33"/>
      <c r="AI24">
        <f t="shared" si="2"/>
        <v>0</v>
      </c>
    </row>
    <row r="25" spans="1:35" x14ac:dyDescent="0.2">
      <c r="A25" s="16"/>
      <c r="B25" s="25" t="str">
        <f>IF(Mitarbeiter!A21="","",Mitarbeiter!A21)</f>
        <v>Golo Gans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32"/>
      <c r="AF25" s="32"/>
      <c r="AG25" s="33"/>
      <c r="AI25">
        <f t="shared" si="2"/>
        <v>0</v>
      </c>
    </row>
    <row r="26" spans="1:35" x14ac:dyDescent="0.2">
      <c r="A26" s="16"/>
      <c r="B26" s="25" t="str">
        <f>IF(Mitarbeiter!A22="","",Mitarbeiter!A22)</f>
        <v>Degenhard Duck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3"/>
      <c r="AE26" s="32"/>
      <c r="AF26" s="32"/>
      <c r="AG26" s="33"/>
      <c r="AI26">
        <f t="shared" si="2"/>
        <v>0</v>
      </c>
    </row>
    <row r="27" spans="1:35" x14ac:dyDescent="0.2">
      <c r="A27" s="16"/>
      <c r="B27" s="21" t="str">
        <f>IF(Mitarbeiter!A23="","",Mitarbeiter!A23)</f>
        <v>Gotthold Gans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5"/>
      <c r="AE27" s="34"/>
      <c r="AF27" s="34"/>
      <c r="AG27" s="35"/>
      <c r="AI27">
        <f t="shared" si="2"/>
        <v>0</v>
      </c>
    </row>
    <row r="28" spans="1:35" x14ac:dyDescent="0.2">
      <c r="A28" s="16" t="str">
        <f>IF(Mitarbeiter!A24="","",Mitarbeiter!A24)</f>
        <v/>
      </c>
      <c r="B28" s="20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7"/>
      <c r="AF28" s="37"/>
      <c r="AG28" s="37"/>
      <c r="AI28">
        <f t="shared" si="2"/>
        <v>0</v>
      </c>
    </row>
    <row r="29" spans="1:35" x14ac:dyDescent="0.2">
      <c r="A29" t="str">
        <f>IF(Mitarbeiter!A25="","",Mitarbeiter!A25)</f>
        <v/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I29">
        <f t="shared" si="2"/>
        <v>0</v>
      </c>
    </row>
    <row r="30" spans="1:35" x14ac:dyDescent="0.2">
      <c r="A30" t="str">
        <f>IF(Mitarbeiter!A26="","",Mitarbeiter!A26)</f>
        <v/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I30">
        <f t="shared" si="2"/>
        <v>0</v>
      </c>
    </row>
    <row r="31" spans="1:35" x14ac:dyDescent="0.2">
      <c r="A31" t="str">
        <f>IF(Mitarbeiter!A27="","",Mitarbeiter!A27)</f>
        <v/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I31">
        <f t="shared" si="2"/>
        <v>0</v>
      </c>
    </row>
    <row r="32" spans="1:35" x14ac:dyDescent="0.2">
      <c r="A32" t="str">
        <f>IF(Mitarbeiter!A28="","",Mitarbeiter!A28)</f>
        <v/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I32">
        <f t="shared" si="2"/>
        <v>0</v>
      </c>
    </row>
    <row r="33" spans="3:35" x14ac:dyDescent="0.2"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I33">
        <f t="shared" si="2"/>
        <v>0</v>
      </c>
    </row>
    <row r="34" spans="3:35" x14ac:dyDescent="0.2"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I34">
        <f t="shared" si="2"/>
        <v>0</v>
      </c>
    </row>
    <row r="35" spans="3:35" x14ac:dyDescent="0.2"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I35">
        <f t="shared" si="2"/>
        <v>0</v>
      </c>
    </row>
    <row r="36" spans="3:35" x14ac:dyDescent="0.2"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I36">
        <f t="shared" si="2"/>
        <v>0</v>
      </c>
    </row>
    <row r="37" spans="3:35" x14ac:dyDescent="0.2"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I37">
        <f t="shared" si="2"/>
        <v>0</v>
      </c>
    </row>
    <row r="38" spans="3:35" x14ac:dyDescent="0.2"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I38">
        <f t="shared" si="2"/>
        <v>0</v>
      </c>
    </row>
    <row r="39" spans="3:35" x14ac:dyDescent="0.2"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</row>
    <row r="40" spans="3:35" x14ac:dyDescent="0.2"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</row>
    <row r="41" spans="3:35" x14ac:dyDescent="0.2"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</row>
    <row r="42" spans="3:35" x14ac:dyDescent="0.2"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</row>
    <row r="43" spans="3:35" x14ac:dyDescent="0.2"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</row>
    <row r="44" spans="3:35" x14ac:dyDescent="0.2"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</row>
    <row r="45" spans="3:35" x14ac:dyDescent="0.2"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</row>
    <row r="46" spans="3:35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</row>
  </sheetData>
  <sheetProtection password="DC7F" sheet="1" objects="1" scenarios="1"/>
  <conditionalFormatting sqref="C5:AG6">
    <cfRule type="expression" dxfId="120" priority="9" stopIfTrue="1">
      <formula>WEEKDAY(C$6,2)&gt;5</formula>
    </cfRule>
  </conditionalFormatting>
  <conditionalFormatting sqref="C28:AG46">
    <cfRule type="expression" dxfId="119" priority="8" stopIfTrue="1">
      <formula>AND($A28&lt;&gt;"",WEEKDAY(C$6,2)&gt;5)</formula>
    </cfRule>
  </conditionalFormatting>
  <conditionalFormatting sqref="C7:AG27">
    <cfRule type="expression" dxfId="118" priority="11" stopIfTrue="1">
      <formula>AND($B7&lt;&gt;"",WEEKDAY(C$6,2)&gt;5)</formula>
    </cfRule>
  </conditionalFormatting>
  <conditionalFormatting sqref="AE3:AH4 AE28:AH28">
    <cfRule type="expression" dxfId="117" priority="5">
      <formula>AD$5&lt;&gt;""</formula>
    </cfRule>
  </conditionalFormatting>
  <conditionalFormatting sqref="AE5:AH27">
    <cfRule type="expression" dxfId="116" priority="4" stopIfTrue="1">
      <formula>AND(AE$5="",AD$5&lt;&gt;"")</formula>
    </cfRule>
  </conditionalFormatting>
  <conditionalFormatting sqref="AE4:AG4">
    <cfRule type="expression" dxfId="115" priority="3">
      <formula>AE$5&lt;&gt;""</formula>
    </cfRule>
  </conditionalFormatting>
  <conditionalFormatting sqref="AE28:AG28">
    <cfRule type="expression" dxfId="114" priority="2">
      <formula>AE$5&lt;&gt;""</formula>
    </cfRule>
  </conditionalFormatting>
  <conditionalFormatting sqref="AE5:AG27">
    <cfRule type="expression" dxfId="113" priority="1">
      <formula>AE$5=""</formula>
    </cfRule>
  </conditionalFormatting>
  <dataValidations count="1">
    <dataValidation type="list" allowBlank="1" showInputMessage="1" showErrorMessage="1" sqref="C7:AH46" xr:uid="{00000000-0002-0000-03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7ACF0541-93AA-43B7-8D82-1794019E4C19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7" stopIfTrue="1" id="{7E4F4279-C01C-41B5-9DB0-49490958F817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  <x14:conditionalFormatting xmlns:xm="http://schemas.microsoft.com/office/excel/2006/main">
          <x14:cfRule type="expression" priority="10" stopIfTrue="1" id="{FB5F6CFD-354E-47EA-A173-F23BCEBC91E9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AI46"/>
  <sheetViews>
    <sheetView workbookViewId="0">
      <selection activeCell="D7" sqref="D7"/>
    </sheetView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4</v>
      </c>
      <c r="C1" s="17" t="s">
        <v>43</v>
      </c>
      <c r="AI1" s="17" t="s">
        <v>45</v>
      </c>
    </row>
    <row r="2" spans="1:35" x14ac:dyDescent="0.2">
      <c r="B2">
        <v>2018</v>
      </c>
      <c r="D2" s="12" t="s">
        <v>44</v>
      </c>
      <c r="E2" t="str">
        <f>IF(B1=12,"anwesend für Weihnachten","anwesend für Feiertag")</f>
        <v>anwesend für Feiertag</v>
      </c>
    </row>
    <row r="3" spans="1:35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5" x14ac:dyDescent="0.2">
      <c r="A4" s="16"/>
      <c r="B4" s="31" t="s">
        <v>15</v>
      </c>
      <c r="C4" s="30" t="str">
        <f>TEXT(DATE(B2,B1,1),"MMMM")</f>
        <v>April</v>
      </c>
      <c r="D4" s="28"/>
      <c r="E4" s="28"/>
      <c r="F4" s="29"/>
      <c r="G4" s="18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5" x14ac:dyDescent="0.2">
      <c r="A5" s="16"/>
      <c r="B5" s="22"/>
      <c r="C5" s="23">
        <f>DATE(B2,B1,1)</f>
        <v>43191</v>
      </c>
      <c r="D5" s="23">
        <f>IFERROR(IF(MONTH(C5+1)&gt;$B$1,"",C5+1),"")</f>
        <v>43192</v>
      </c>
      <c r="E5" s="23">
        <f t="shared" ref="E5:AG5" si="0">IFERROR(IF(MONTH(D5+1)&gt;$B$1,"",D5+1),"")</f>
        <v>43193</v>
      </c>
      <c r="F5" s="23">
        <f t="shared" si="0"/>
        <v>43194</v>
      </c>
      <c r="G5" s="23">
        <f t="shared" si="0"/>
        <v>43195</v>
      </c>
      <c r="H5" s="23">
        <f t="shared" si="0"/>
        <v>43196</v>
      </c>
      <c r="I5" s="23">
        <f t="shared" si="0"/>
        <v>43197</v>
      </c>
      <c r="J5" s="23">
        <f t="shared" si="0"/>
        <v>43198</v>
      </c>
      <c r="K5" s="23">
        <f t="shared" si="0"/>
        <v>43199</v>
      </c>
      <c r="L5" s="23">
        <f t="shared" si="0"/>
        <v>43200</v>
      </c>
      <c r="M5" s="23">
        <f t="shared" si="0"/>
        <v>43201</v>
      </c>
      <c r="N5" s="23">
        <f t="shared" si="0"/>
        <v>43202</v>
      </c>
      <c r="O5" s="23">
        <f t="shared" si="0"/>
        <v>43203</v>
      </c>
      <c r="P5" s="23">
        <f t="shared" si="0"/>
        <v>43204</v>
      </c>
      <c r="Q5" s="23">
        <f t="shared" si="0"/>
        <v>43205</v>
      </c>
      <c r="R5" s="23">
        <f t="shared" si="0"/>
        <v>43206</v>
      </c>
      <c r="S5" s="23">
        <f t="shared" si="0"/>
        <v>43207</v>
      </c>
      <c r="T5" s="23">
        <f t="shared" si="0"/>
        <v>43208</v>
      </c>
      <c r="U5" s="23">
        <f t="shared" si="0"/>
        <v>43209</v>
      </c>
      <c r="V5" s="23">
        <f>IFERROR(IF(MONTH(U5+1)&gt;$B$1,"",U5+1),"")</f>
        <v>43210</v>
      </c>
      <c r="W5" s="23">
        <f t="shared" si="0"/>
        <v>43211</v>
      </c>
      <c r="X5" s="23">
        <f t="shared" si="0"/>
        <v>43212</v>
      </c>
      <c r="Y5" s="23">
        <f t="shared" si="0"/>
        <v>43213</v>
      </c>
      <c r="Z5" s="23">
        <f t="shared" si="0"/>
        <v>43214</v>
      </c>
      <c r="AA5" s="23">
        <f t="shared" si="0"/>
        <v>43215</v>
      </c>
      <c r="AB5" s="23">
        <f t="shared" si="0"/>
        <v>43216</v>
      </c>
      <c r="AC5" s="23">
        <f t="shared" si="0"/>
        <v>43217</v>
      </c>
      <c r="AD5" s="24">
        <f t="shared" si="0"/>
        <v>43218</v>
      </c>
      <c r="AE5" s="23">
        <f t="shared" si="0"/>
        <v>43219</v>
      </c>
      <c r="AF5" s="23">
        <f t="shared" si="0"/>
        <v>43220</v>
      </c>
      <c r="AG5" s="24" t="str">
        <f t="shared" si="0"/>
        <v/>
      </c>
    </row>
    <row r="6" spans="1:35" x14ac:dyDescent="0.2">
      <c r="A6" s="16"/>
      <c r="B6" s="25"/>
      <c r="C6" s="26">
        <f>C5</f>
        <v>43191</v>
      </c>
      <c r="D6" s="26">
        <f t="shared" ref="D6:AG6" si="1">D5</f>
        <v>43192</v>
      </c>
      <c r="E6" s="26">
        <f t="shared" si="1"/>
        <v>43193</v>
      </c>
      <c r="F6" s="26">
        <f t="shared" si="1"/>
        <v>43194</v>
      </c>
      <c r="G6" s="26">
        <f t="shared" si="1"/>
        <v>43195</v>
      </c>
      <c r="H6" s="26">
        <f t="shared" si="1"/>
        <v>43196</v>
      </c>
      <c r="I6" s="26">
        <f t="shared" si="1"/>
        <v>43197</v>
      </c>
      <c r="J6" s="26">
        <f t="shared" si="1"/>
        <v>43198</v>
      </c>
      <c r="K6" s="26">
        <f t="shared" si="1"/>
        <v>43199</v>
      </c>
      <c r="L6" s="26">
        <f t="shared" si="1"/>
        <v>43200</v>
      </c>
      <c r="M6" s="26">
        <f t="shared" si="1"/>
        <v>43201</v>
      </c>
      <c r="N6" s="26">
        <f t="shared" si="1"/>
        <v>43202</v>
      </c>
      <c r="O6" s="26">
        <f t="shared" si="1"/>
        <v>43203</v>
      </c>
      <c r="P6" s="26">
        <f t="shared" si="1"/>
        <v>43204</v>
      </c>
      <c r="Q6" s="26">
        <f t="shared" si="1"/>
        <v>43205</v>
      </c>
      <c r="R6" s="26">
        <f t="shared" si="1"/>
        <v>43206</v>
      </c>
      <c r="S6" s="26">
        <f t="shared" si="1"/>
        <v>43207</v>
      </c>
      <c r="T6" s="26">
        <f t="shared" si="1"/>
        <v>43208</v>
      </c>
      <c r="U6" s="26">
        <f t="shared" si="1"/>
        <v>43209</v>
      </c>
      <c r="V6" s="26">
        <f t="shared" si="1"/>
        <v>43210</v>
      </c>
      <c r="W6" s="26">
        <f t="shared" si="1"/>
        <v>43211</v>
      </c>
      <c r="X6" s="26">
        <f t="shared" si="1"/>
        <v>43212</v>
      </c>
      <c r="Y6" s="26">
        <f t="shared" si="1"/>
        <v>43213</v>
      </c>
      <c r="Z6" s="26">
        <f t="shared" si="1"/>
        <v>43214</v>
      </c>
      <c r="AA6" s="26">
        <f t="shared" si="1"/>
        <v>43215</v>
      </c>
      <c r="AB6" s="26">
        <f t="shared" si="1"/>
        <v>43216</v>
      </c>
      <c r="AC6" s="26">
        <f t="shared" si="1"/>
        <v>43217</v>
      </c>
      <c r="AD6" s="27">
        <f t="shared" si="1"/>
        <v>43218</v>
      </c>
      <c r="AE6" s="26">
        <f t="shared" si="1"/>
        <v>43219</v>
      </c>
      <c r="AF6" s="26">
        <f t="shared" si="1"/>
        <v>43220</v>
      </c>
      <c r="AG6" s="27" t="str">
        <f t="shared" si="1"/>
        <v/>
      </c>
    </row>
    <row r="7" spans="1:35" x14ac:dyDescent="0.2">
      <c r="A7" s="16"/>
      <c r="B7" s="25" t="str">
        <f>IF(Mitarbeiter!A3="","",Mitarbeiter!A3)</f>
        <v>Donald Duck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3"/>
      <c r="AE7" s="32"/>
      <c r="AF7" s="32"/>
      <c r="AG7" s="33"/>
      <c r="AI7">
        <f>COUNTIF(C7:AG7,"U")</f>
        <v>0</v>
      </c>
    </row>
    <row r="8" spans="1:35" x14ac:dyDescent="0.2">
      <c r="A8" s="16"/>
      <c r="B8" s="25" t="str">
        <f>IF(Mitarbeiter!A4="","",Mitarbeiter!A4)</f>
        <v>Daisy Duck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3"/>
      <c r="AE8" s="32"/>
      <c r="AF8" s="32"/>
      <c r="AG8" s="33"/>
      <c r="AI8">
        <f t="shared" ref="AI8:AI38" si="2">COUNTIF(C8:AG8,"U")</f>
        <v>0</v>
      </c>
    </row>
    <row r="9" spans="1:35" x14ac:dyDescent="0.2">
      <c r="A9" s="16"/>
      <c r="B9" s="25" t="str">
        <f>IF(Mitarbeiter!A5="","",Mitarbeiter!A5)</f>
        <v>Tick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3"/>
      <c r="AE9" s="32"/>
      <c r="AF9" s="32"/>
      <c r="AG9" s="33"/>
      <c r="AI9">
        <f t="shared" si="2"/>
        <v>0</v>
      </c>
    </row>
    <row r="10" spans="1:35" x14ac:dyDescent="0.2">
      <c r="A10" s="16"/>
      <c r="B10" s="25" t="str">
        <f>IF(Mitarbeiter!A6="","",Mitarbeiter!A6)</f>
        <v>Trick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3"/>
      <c r="AE10" s="32"/>
      <c r="AF10" s="32"/>
      <c r="AG10" s="33"/>
      <c r="AI10">
        <f t="shared" si="2"/>
        <v>0</v>
      </c>
    </row>
    <row r="11" spans="1:35" x14ac:dyDescent="0.2">
      <c r="A11" s="16"/>
      <c r="B11" s="25" t="str">
        <f>IF(Mitarbeiter!A7="","",Mitarbeiter!A7)</f>
        <v>Track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3"/>
      <c r="AE11" s="32"/>
      <c r="AF11" s="32"/>
      <c r="AG11" s="33"/>
      <c r="AI11">
        <f t="shared" si="2"/>
        <v>0</v>
      </c>
    </row>
    <row r="12" spans="1:35" x14ac:dyDescent="0.2">
      <c r="A12" s="16"/>
      <c r="B12" s="25" t="str">
        <f>IF(Mitarbeiter!A8="","",Mitarbeiter!A8)</f>
        <v>Daniel Düsentrieb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3"/>
      <c r="AE12" s="32"/>
      <c r="AF12" s="32"/>
      <c r="AG12" s="33"/>
      <c r="AI12">
        <f t="shared" si="2"/>
        <v>0</v>
      </c>
    </row>
    <row r="13" spans="1:35" x14ac:dyDescent="0.2">
      <c r="A13" s="16"/>
      <c r="B13" s="25" t="str">
        <f>IF(Mitarbeiter!A9="","",Mitarbeiter!A9)</f>
        <v>Panzerknacker I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3"/>
      <c r="AE13" s="32"/>
      <c r="AF13" s="32"/>
      <c r="AG13" s="33"/>
      <c r="AI13">
        <f t="shared" si="2"/>
        <v>0</v>
      </c>
    </row>
    <row r="14" spans="1:35" x14ac:dyDescent="0.2">
      <c r="A14" s="16"/>
      <c r="B14" s="25" t="str">
        <f>IF(Mitarbeiter!A10="","",Mitarbeiter!A10)</f>
        <v>Panzerknacker II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3"/>
      <c r="AE14" s="32"/>
      <c r="AF14" s="32"/>
      <c r="AG14" s="33"/>
      <c r="AI14">
        <f t="shared" si="2"/>
        <v>0</v>
      </c>
    </row>
    <row r="15" spans="1:35" x14ac:dyDescent="0.2">
      <c r="A15" s="16"/>
      <c r="B15" s="25" t="str">
        <f>IF(Mitarbeiter!A11="","",Mitarbeiter!A11)</f>
        <v>Panzerknacker III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3"/>
      <c r="AE15" s="32"/>
      <c r="AF15" s="32"/>
      <c r="AG15" s="33"/>
      <c r="AI15">
        <f t="shared" si="2"/>
        <v>0</v>
      </c>
    </row>
    <row r="16" spans="1:35" x14ac:dyDescent="0.2">
      <c r="A16" s="16"/>
      <c r="B16" s="25" t="str">
        <f>IF(Mitarbeiter!A12="","",Mitarbeiter!A12)</f>
        <v>Gundel Gaukley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3"/>
      <c r="AE16" s="32"/>
      <c r="AF16" s="32"/>
      <c r="AG16" s="33"/>
      <c r="AI16">
        <f t="shared" si="2"/>
        <v>0</v>
      </c>
    </row>
    <row r="17" spans="1:35" x14ac:dyDescent="0.2">
      <c r="A17" s="16"/>
      <c r="B17" s="25" t="str">
        <f>IF(Mitarbeiter!A13="","",Mitarbeiter!A13)</f>
        <v>Dagobert Duck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3"/>
      <c r="AE17" s="32"/>
      <c r="AF17" s="32"/>
      <c r="AG17" s="33"/>
      <c r="AI17">
        <f t="shared" si="2"/>
        <v>0</v>
      </c>
    </row>
    <row r="18" spans="1:35" x14ac:dyDescent="0.2">
      <c r="A18" s="16"/>
      <c r="B18" s="25" t="str">
        <f>IF(Mitarbeiter!A14="","",Mitarbeiter!A14)</f>
        <v>Dustav Gans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3"/>
      <c r="AE18" s="32"/>
      <c r="AF18" s="32"/>
      <c r="AG18" s="33"/>
      <c r="AI18">
        <f t="shared" si="2"/>
        <v>0</v>
      </c>
    </row>
    <row r="19" spans="1:35" x14ac:dyDescent="0.2">
      <c r="A19" s="16"/>
      <c r="B19" s="25" t="str">
        <f>IF(Mitarbeiter!A15="","",Mitarbeiter!A15)</f>
        <v>Anette Duck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3"/>
      <c r="AE19" s="32"/>
      <c r="AF19" s="32"/>
      <c r="AG19" s="33"/>
      <c r="AI19">
        <f t="shared" si="2"/>
        <v>0</v>
      </c>
    </row>
    <row r="20" spans="1:35" x14ac:dyDescent="0.2">
      <c r="A20" s="16"/>
      <c r="B20" s="25" t="str">
        <f>IF(Mitarbeiter!A16="","",Mitarbeiter!A16)</f>
        <v>Primus von Quack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3"/>
      <c r="AE20" s="32"/>
      <c r="AF20" s="32"/>
      <c r="AG20" s="33"/>
      <c r="AI20">
        <f t="shared" si="2"/>
        <v>0</v>
      </c>
    </row>
    <row r="21" spans="1:35" x14ac:dyDescent="0.2">
      <c r="A21" s="16"/>
      <c r="B21" s="25" t="str">
        <f>IF(Mitarbeiter!A17="","",Mitarbeiter!A17)</f>
        <v>Franz Gans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3"/>
      <c r="AE21" s="32"/>
      <c r="AF21" s="32"/>
      <c r="AG21" s="33"/>
      <c r="AI21">
        <f t="shared" si="2"/>
        <v>0</v>
      </c>
    </row>
    <row r="22" spans="1:35" x14ac:dyDescent="0.2">
      <c r="A22" s="16"/>
      <c r="B22" s="25" t="str">
        <f>IF(Mitarbeiter!A18="","",Mitarbeiter!A18)</f>
        <v>Gilbert Gans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3"/>
      <c r="AE22" s="32"/>
      <c r="AF22" s="32"/>
      <c r="AG22" s="33"/>
      <c r="AI22">
        <f t="shared" si="2"/>
        <v>0</v>
      </c>
    </row>
    <row r="23" spans="1:35" x14ac:dyDescent="0.2">
      <c r="A23" s="16"/>
      <c r="B23" s="25" t="str">
        <f>IF(Mitarbeiter!A19="","",Mitarbeiter!A19)</f>
        <v>Emil Erpel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3"/>
      <c r="AE23" s="32"/>
      <c r="AF23" s="32"/>
      <c r="AG23" s="33"/>
      <c r="AI23">
        <f t="shared" si="2"/>
        <v>0</v>
      </c>
    </row>
    <row r="24" spans="1:35" x14ac:dyDescent="0.2">
      <c r="A24" s="16"/>
      <c r="B24" s="25" t="str">
        <f>IF(Mitarbeiter!A20="","",Mitarbeiter!A20)</f>
        <v>Freddy Duck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3"/>
      <c r="AE24" s="32"/>
      <c r="AF24" s="32"/>
      <c r="AG24" s="33"/>
      <c r="AI24">
        <f t="shared" si="2"/>
        <v>0</v>
      </c>
    </row>
    <row r="25" spans="1:35" x14ac:dyDescent="0.2">
      <c r="A25" s="16"/>
      <c r="B25" s="25" t="str">
        <f>IF(Mitarbeiter!A21="","",Mitarbeiter!A21)</f>
        <v>Golo Gans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32"/>
      <c r="AF25" s="32"/>
      <c r="AG25" s="33"/>
      <c r="AI25">
        <f t="shared" si="2"/>
        <v>0</v>
      </c>
    </row>
    <row r="26" spans="1:35" x14ac:dyDescent="0.2">
      <c r="A26" s="16"/>
      <c r="B26" s="25" t="str">
        <f>IF(Mitarbeiter!A22="","",Mitarbeiter!A22)</f>
        <v>Degenhard Duck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3"/>
      <c r="AE26" s="32"/>
      <c r="AF26" s="32"/>
      <c r="AG26" s="33"/>
      <c r="AI26">
        <f t="shared" si="2"/>
        <v>0</v>
      </c>
    </row>
    <row r="27" spans="1:35" x14ac:dyDescent="0.2">
      <c r="A27" s="16"/>
      <c r="B27" s="21" t="str">
        <f>IF(Mitarbeiter!A23="","",Mitarbeiter!A23)</f>
        <v>Gotthold Gans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5"/>
      <c r="AE27" s="34"/>
      <c r="AF27" s="34"/>
      <c r="AG27" s="35"/>
      <c r="AI27">
        <f t="shared" si="2"/>
        <v>0</v>
      </c>
    </row>
    <row r="28" spans="1:35" x14ac:dyDescent="0.2">
      <c r="A28" s="16" t="str">
        <f>IF(Mitarbeiter!A24="","",Mitarbeiter!A24)</f>
        <v/>
      </c>
      <c r="B28" s="20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7"/>
      <c r="AF28" s="37"/>
      <c r="AG28" s="37"/>
      <c r="AI28">
        <f t="shared" si="2"/>
        <v>0</v>
      </c>
    </row>
    <row r="29" spans="1:35" x14ac:dyDescent="0.2">
      <c r="A29" t="str">
        <f>IF(Mitarbeiter!A25="","",Mitarbeiter!A25)</f>
        <v/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I29">
        <f t="shared" si="2"/>
        <v>0</v>
      </c>
    </row>
    <row r="30" spans="1:35" x14ac:dyDescent="0.2">
      <c r="A30" t="str">
        <f>IF(Mitarbeiter!A26="","",Mitarbeiter!A26)</f>
        <v/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I30">
        <f t="shared" si="2"/>
        <v>0</v>
      </c>
    </row>
    <row r="31" spans="1:35" x14ac:dyDescent="0.2">
      <c r="A31" t="str">
        <f>IF(Mitarbeiter!A27="","",Mitarbeiter!A27)</f>
        <v/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I31">
        <f t="shared" si="2"/>
        <v>0</v>
      </c>
    </row>
    <row r="32" spans="1:35" x14ac:dyDescent="0.2">
      <c r="A32" t="str">
        <f>IF(Mitarbeiter!A28="","",Mitarbeiter!A28)</f>
        <v/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I32">
        <f t="shared" si="2"/>
        <v>0</v>
      </c>
    </row>
    <row r="33" spans="3:35" x14ac:dyDescent="0.2"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I33">
        <f t="shared" si="2"/>
        <v>0</v>
      </c>
    </row>
    <row r="34" spans="3:35" x14ac:dyDescent="0.2"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I34">
        <f t="shared" si="2"/>
        <v>0</v>
      </c>
    </row>
    <row r="35" spans="3:35" x14ac:dyDescent="0.2"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I35">
        <f t="shared" si="2"/>
        <v>0</v>
      </c>
    </row>
    <row r="36" spans="3:35" x14ac:dyDescent="0.2"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I36">
        <f t="shared" si="2"/>
        <v>0</v>
      </c>
    </row>
    <row r="37" spans="3:35" x14ac:dyDescent="0.2"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I37">
        <f t="shared" si="2"/>
        <v>0</v>
      </c>
    </row>
    <row r="38" spans="3:35" x14ac:dyDescent="0.2"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I38">
        <f t="shared" si="2"/>
        <v>0</v>
      </c>
    </row>
    <row r="39" spans="3:35" x14ac:dyDescent="0.2"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</row>
    <row r="40" spans="3:35" x14ac:dyDescent="0.2"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</row>
    <row r="41" spans="3:35" x14ac:dyDescent="0.2"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</row>
    <row r="42" spans="3:35" x14ac:dyDescent="0.2"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</row>
    <row r="43" spans="3:35" x14ac:dyDescent="0.2"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</row>
    <row r="44" spans="3:35" x14ac:dyDescent="0.2"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</row>
    <row r="45" spans="3:35" x14ac:dyDescent="0.2"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</row>
    <row r="46" spans="3:35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</row>
  </sheetData>
  <conditionalFormatting sqref="C5:AG6">
    <cfRule type="expression" dxfId="21" priority="9" stopIfTrue="1">
      <formula>WEEKDAY(C$6,2)&gt;5</formula>
    </cfRule>
  </conditionalFormatting>
  <conditionalFormatting sqref="C28:AG46">
    <cfRule type="expression" dxfId="20" priority="8" stopIfTrue="1">
      <formula>AND($A28&lt;&gt;"",WEEKDAY(C$6,2)&gt;5)</formula>
    </cfRule>
  </conditionalFormatting>
  <conditionalFormatting sqref="C7:AG27">
    <cfRule type="expression" dxfId="12" priority="11" stopIfTrue="1">
      <formula>AND($B7&lt;&gt;"",WEEKDAY(C$6,2)&gt;5)</formula>
    </cfRule>
  </conditionalFormatting>
  <conditionalFormatting sqref="AE3:AH4 AE28:AH28">
    <cfRule type="expression" dxfId="19" priority="5">
      <formula>AD$5&lt;&gt;""</formula>
    </cfRule>
  </conditionalFormatting>
  <conditionalFormatting sqref="AE5:AH27">
    <cfRule type="expression" dxfId="18" priority="4" stopIfTrue="1">
      <formula>AND(AE$5="",AD$5&lt;&gt;"")</formula>
    </cfRule>
  </conditionalFormatting>
  <conditionalFormatting sqref="AE4:AG4">
    <cfRule type="expression" dxfId="17" priority="3">
      <formula>AE$5&lt;&gt;""</formula>
    </cfRule>
  </conditionalFormatting>
  <conditionalFormatting sqref="AE28:AG28">
    <cfRule type="expression" dxfId="16" priority="2">
      <formula>AE$5&lt;&gt;""</formula>
    </cfRule>
  </conditionalFormatting>
  <conditionalFormatting sqref="AE5:AG27">
    <cfRule type="expression" dxfId="15" priority="1">
      <formula>AE$5=""</formula>
    </cfRule>
  </conditionalFormatting>
  <conditionalFormatting sqref="C7:AG27">
    <cfRule type="expression" dxfId="11" priority="10" stopIfTrue="1">
      <formula>AND($B7&lt;&gt;"",COUNTIF(Feiertage,C$6)&gt;0,C$6&lt;&gt;"")</formula>
    </cfRule>
  </conditionalFormatting>
  <dataValidations count="1">
    <dataValidation type="list" allowBlank="1" showInputMessage="1" showErrorMessage="1" sqref="C7:AH46" xr:uid="{00000000-0002-0000-04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A3E10DC4-798B-4D19-B2DC-32E72C358309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7" stopIfTrue="1" id="{044CAA85-DC95-4BAE-825A-88FD629B3ED9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I46"/>
  <sheetViews>
    <sheetView tabSelected="1" workbookViewId="0">
      <selection activeCell="C7" sqref="C7"/>
    </sheetView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5</v>
      </c>
      <c r="C1" s="17" t="s">
        <v>43</v>
      </c>
      <c r="AI1" s="17" t="s">
        <v>45</v>
      </c>
    </row>
    <row r="2" spans="1:35" x14ac:dyDescent="0.2">
      <c r="B2">
        <v>2018</v>
      </c>
      <c r="D2" s="12" t="s">
        <v>44</v>
      </c>
      <c r="E2" t="str">
        <f>IF(B1=12,"anwesend für Weihnachten","anwesend für Feiertag")</f>
        <v>anwesend für Feiertag</v>
      </c>
    </row>
    <row r="3" spans="1:35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5" x14ac:dyDescent="0.2">
      <c r="A4" s="16"/>
      <c r="B4" s="31" t="s">
        <v>15</v>
      </c>
      <c r="C4" s="30" t="str">
        <f>TEXT(DATE(B2,B1,1),"MMMM")</f>
        <v>Mai</v>
      </c>
      <c r="D4" s="28"/>
      <c r="E4" s="28"/>
      <c r="F4" s="29"/>
      <c r="G4" s="18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5" x14ac:dyDescent="0.2">
      <c r="A5" s="16"/>
      <c r="B5" s="22"/>
      <c r="C5" s="23">
        <f>DATE(B2,B1,1)</f>
        <v>43221</v>
      </c>
      <c r="D5" s="23">
        <f>IFERROR(IF(MONTH(C5+1)&gt;$B$1,"",C5+1),"")</f>
        <v>43222</v>
      </c>
      <c r="E5" s="23">
        <f t="shared" ref="E5:AG5" si="0">IFERROR(IF(MONTH(D5+1)&gt;$B$1,"",D5+1),"")</f>
        <v>43223</v>
      </c>
      <c r="F5" s="23">
        <f t="shared" si="0"/>
        <v>43224</v>
      </c>
      <c r="G5" s="23">
        <f t="shared" si="0"/>
        <v>43225</v>
      </c>
      <c r="H5" s="23">
        <f t="shared" si="0"/>
        <v>43226</v>
      </c>
      <c r="I5" s="23">
        <f t="shared" si="0"/>
        <v>43227</v>
      </c>
      <c r="J5" s="23">
        <f t="shared" si="0"/>
        <v>43228</v>
      </c>
      <c r="K5" s="23">
        <f t="shared" si="0"/>
        <v>43229</v>
      </c>
      <c r="L5" s="23">
        <f t="shared" si="0"/>
        <v>43230</v>
      </c>
      <c r="M5" s="23">
        <f t="shared" si="0"/>
        <v>43231</v>
      </c>
      <c r="N5" s="23">
        <f t="shared" si="0"/>
        <v>43232</v>
      </c>
      <c r="O5" s="23">
        <f t="shared" si="0"/>
        <v>43233</v>
      </c>
      <c r="P5" s="23">
        <f t="shared" si="0"/>
        <v>43234</v>
      </c>
      <c r="Q5" s="23">
        <f t="shared" si="0"/>
        <v>43235</v>
      </c>
      <c r="R5" s="23">
        <f t="shared" si="0"/>
        <v>43236</v>
      </c>
      <c r="S5" s="23">
        <f t="shared" si="0"/>
        <v>43237</v>
      </c>
      <c r="T5" s="23">
        <f t="shared" si="0"/>
        <v>43238</v>
      </c>
      <c r="U5" s="23">
        <f t="shared" si="0"/>
        <v>43239</v>
      </c>
      <c r="V5" s="23">
        <f>IFERROR(IF(MONTH(U5+1)&gt;$B$1,"",U5+1),"")</f>
        <v>43240</v>
      </c>
      <c r="W5" s="23">
        <f t="shared" si="0"/>
        <v>43241</v>
      </c>
      <c r="X5" s="23">
        <f t="shared" si="0"/>
        <v>43242</v>
      </c>
      <c r="Y5" s="23">
        <f t="shared" si="0"/>
        <v>43243</v>
      </c>
      <c r="Z5" s="23">
        <f t="shared" si="0"/>
        <v>43244</v>
      </c>
      <c r="AA5" s="23">
        <f t="shared" si="0"/>
        <v>43245</v>
      </c>
      <c r="AB5" s="23">
        <f t="shared" si="0"/>
        <v>43246</v>
      </c>
      <c r="AC5" s="23">
        <f t="shared" si="0"/>
        <v>43247</v>
      </c>
      <c r="AD5" s="24">
        <f t="shared" si="0"/>
        <v>43248</v>
      </c>
      <c r="AE5" s="23">
        <f t="shared" si="0"/>
        <v>43249</v>
      </c>
      <c r="AF5" s="23">
        <f t="shared" si="0"/>
        <v>43250</v>
      </c>
      <c r="AG5" s="24">
        <f t="shared" si="0"/>
        <v>43251</v>
      </c>
    </row>
    <row r="6" spans="1:35" x14ac:dyDescent="0.2">
      <c r="A6" s="16"/>
      <c r="B6" s="25"/>
      <c r="C6" s="26">
        <f>C5</f>
        <v>43221</v>
      </c>
      <c r="D6" s="26">
        <f t="shared" ref="D6:AG6" si="1">D5</f>
        <v>43222</v>
      </c>
      <c r="E6" s="26">
        <f t="shared" si="1"/>
        <v>43223</v>
      </c>
      <c r="F6" s="26">
        <f t="shared" si="1"/>
        <v>43224</v>
      </c>
      <c r="G6" s="26">
        <f t="shared" si="1"/>
        <v>43225</v>
      </c>
      <c r="H6" s="26">
        <f t="shared" si="1"/>
        <v>43226</v>
      </c>
      <c r="I6" s="26">
        <f t="shared" si="1"/>
        <v>43227</v>
      </c>
      <c r="J6" s="26">
        <f t="shared" si="1"/>
        <v>43228</v>
      </c>
      <c r="K6" s="26">
        <f t="shared" si="1"/>
        <v>43229</v>
      </c>
      <c r="L6" s="26">
        <f t="shared" si="1"/>
        <v>43230</v>
      </c>
      <c r="M6" s="26">
        <f t="shared" si="1"/>
        <v>43231</v>
      </c>
      <c r="N6" s="26">
        <f t="shared" si="1"/>
        <v>43232</v>
      </c>
      <c r="O6" s="26">
        <f t="shared" si="1"/>
        <v>43233</v>
      </c>
      <c r="P6" s="26">
        <f t="shared" si="1"/>
        <v>43234</v>
      </c>
      <c r="Q6" s="26">
        <f t="shared" si="1"/>
        <v>43235</v>
      </c>
      <c r="R6" s="26">
        <f t="shared" si="1"/>
        <v>43236</v>
      </c>
      <c r="S6" s="26">
        <f t="shared" si="1"/>
        <v>43237</v>
      </c>
      <c r="T6" s="26">
        <f t="shared" si="1"/>
        <v>43238</v>
      </c>
      <c r="U6" s="26">
        <f t="shared" si="1"/>
        <v>43239</v>
      </c>
      <c r="V6" s="26">
        <f t="shared" si="1"/>
        <v>43240</v>
      </c>
      <c r="W6" s="26">
        <f t="shared" si="1"/>
        <v>43241</v>
      </c>
      <c r="X6" s="26">
        <f t="shared" si="1"/>
        <v>43242</v>
      </c>
      <c r="Y6" s="26">
        <f t="shared" si="1"/>
        <v>43243</v>
      </c>
      <c r="Z6" s="26">
        <f t="shared" si="1"/>
        <v>43244</v>
      </c>
      <c r="AA6" s="26">
        <f t="shared" si="1"/>
        <v>43245</v>
      </c>
      <c r="AB6" s="26">
        <f t="shared" si="1"/>
        <v>43246</v>
      </c>
      <c r="AC6" s="26">
        <f t="shared" si="1"/>
        <v>43247</v>
      </c>
      <c r="AD6" s="27">
        <f t="shared" si="1"/>
        <v>43248</v>
      </c>
      <c r="AE6" s="26">
        <f t="shared" si="1"/>
        <v>43249</v>
      </c>
      <c r="AF6" s="26">
        <f t="shared" si="1"/>
        <v>43250</v>
      </c>
      <c r="AG6" s="27">
        <f t="shared" si="1"/>
        <v>43251</v>
      </c>
    </row>
    <row r="7" spans="1:35" x14ac:dyDescent="0.2">
      <c r="A7" s="16"/>
      <c r="B7" s="25" t="str">
        <f>IF(Mitarbeiter!A3="","",Mitarbeiter!A3)</f>
        <v>Donald Duck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3"/>
      <c r="AE7" s="32"/>
      <c r="AF7" s="32"/>
      <c r="AG7" s="33"/>
      <c r="AI7">
        <f>COUNTIF(C7:AG7,"U")</f>
        <v>0</v>
      </c>
    </row>
    <row r="8" spans="1:35" x14ac:dyDescent="0.2">
      <c r="A8" s="16"/>
      <c r="B8" s="25" t="str">
        <f>IF(Mitarbeiter!A4="","",Mitarbeiter!A4)</f>
        <v>Daisy Duck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3"/>
      <c r="AE8" s="32"/>
      <c r="AF8" s="32"/>
      <c r="AG8" s="33"/>
      <c r="AI8">
        <f t="shared" ref="AI8:AI38" si="2">COUNTIF(C8:AG8,"U")</f>
        <v>0</v>
      </c>
    </row>
    <row r="9" spans="1:35" x14ac:dyDescent="0.2">
      <c r="A9" s="16"/>
      <c r="B9" s="25" t="str">
        <f>IF(Mitarbeiter!A5="","",Mitarbeiter!A5)</f>
        <v>Tick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3"/>
      <c r="AE9" s="32"/>
      <c r="AF9" s="32"/>
      <c r="AG9" s="33"/>
      <c r="AI9">
        <f t="shared" si="2"/>
        <v>0</v>
      </c>
    </row>
    <row r="10" spans="1:35" x14ac:dyDescent="0.2">
      <c r="A10" s="16"/>
      <c r="B10" s="25" t="str">
        <f>IF(Mitarbeiter!A6="","",Mitarbeiter!A6)</f>
        <v>Trick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3"/>
      <c r="AE10" s="32"/>
      <c r="AF10" s="32"/>
      <c r="AG10" s="33"/>
      <c r="AI10">
        <f t="shared" si="2"/>
        <v>0</v>
      </c>
    </row>
    <row r="11" spans="1:35" x14ac:dyDescent="0.2">
      <c r="A11" s="16"/>
      <c r="B11" s="25" t="str">
        <f>IF(Mitarbeiter!A7="","",Mitarbeiter!A7)</f>
        <v>Track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3"/>
      <c r="AE11" s="32"/>
      <c r="AF11" s="32"/>
      <c r="AG11" s="33"/>
      <c r="AI11">
        <f t="shared" si="2"/>
        <v>0</v>
      </c>
    </row>
    <row r="12" spans="1:35" x14ac:dyDescent="0.2">
      <c r="A12" s="16"/>
      <c r="B12" s="25" t="str">
        <f>IF(Mitarbeiter!A8="","",Mitarbeiter!A8)</f>
        <v>Daniel Düsentrieb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3"/>
      <c r="AE12" s="32"/>
      <c r="AF12" s="32"/>
      <c r="AG12" s="33"/>
      <c r="AI12">
        <f t="shared" si="2"/>
        <v>0</v>
      </c>
    </row>
    <row r="13" spans="1:35" x14ac:dyDescent="0.2">
      <c r="A13" s="16"/>
      <c r="B13" s="25" t="str">
        <f>IF(Mitarbeiter!A9="","",Mitarbeiter!A9)</f>
        <v>Panzerknacker I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3"/>
      <c r="AE13" s="32"/>
      <c r="AF13" s="32"/>
      <c r="AG13" s="33"/>
      <c r="AI13">
        <f t="shared" si="2"/>
        <v>0</v>
      </c>
    </row>
    <row r="14" spans="1:35" x14ac:dyDescent="0.2">
      <c r="A14" s="16"/>
      <c r="B14" s="25" t="str">
        <f>IF(Mitarbeiter!A10="","",Mitarbeiter!A10)</f>
        <v>Panzerknacker II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3"/>
      <c r="AE14" s="32"/>
      <c r="AF14" s="32"/>
      <c r="AG14" s="33"/>
      <c r="AI14">
        <f t="shared" si="2"/>
        <v>0</v>
      </c>
    </row>
    <row r="15" spans="1:35" x14ac:dyDescent="0.2">
      <c r="A15" s="16"/>
      <c r="B15" s="25" t="str">
        <f>IF(Mitarbeiter!A11="","",Mitarbeiter!A11)</f>
        <v>Panzerknacker III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3"/>
      <c r="AE15" s="32"/>
      <c r="AF15" s="32"/>
      <c r="AG15" s="33"/>
      <c r="AI15">
        <f t="shared" si="2"/>
        <v>0</v>
      </c>
    </row>
    <row r="16" spans="1:35" x14ac:dyDescent="0.2">
      <c r="A16" s="16"/>
      <c r="B16" s="25" t="str">
        <f>IF(Mitarbeiter!A12="","",Mitarbeiter!A12)</f>
        <v>Gundel Gaukley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3"/>
      <c r="AE16" s="32"/>
      <c r="AF16" s="32"/>
      <c r="AG16" s="33"/>
      <c r="AI16">
        <f t="shared" si="2"/>
        <v>0</v>
      </c>
    </row>
    <row r="17" spans="1:35" x14ac:dyDescent="0.2">
      <c r="A17" s="16"/>
      <c r="B17" s="25" t="str">
        <f>IF(Mitarbeiter!A13="","",Mitarbeiter!A13)</f>
        <v>Dagobert Duck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3"/>
      <c r="AE17" s="32"/>
      <c r="AF17" s="32"/>
      <c r="AG17" s="33"/>
      <c r="AI17">
        <f t="shared" si="2"/>
        <v>0</v>
      </c>
    </row>
    <row r="18" spans="1:35" x14ac:dyDescent="0.2">
      <c r="A18" s="16"/>
      <c r="B18" s="25" t="str">
        <f>IF(Mitarbeiter!A14="","",Mitarbeiter!A14)</f>
        <v>Dustav Gans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3"/>
      <c r="AE18" s="32"/>
      <c r="AF18" s="32"/>
      <c r="AG18" s="33"/>
      <c r="AI18">
        <f t="shared" si="2"/>
        <v>0</v>
      </c>
    </row>
    <row r="19" spans="1:35" x14ac:dyDescent="0.2">
      <c r="A19" s="16"/>
      <c r="B19" s="25" t="str">
        <f>IF(Mitarbeiter!A15="","",Mitarbeiter!A15)</f>
        <v>Anette Duck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3"/>
      <c r="AE19" s="32"/>
      <c r="AF19" s="32"/>
      <c r="AG19" s="33"/>
      <c r="AI19">
        <f t="shared" si="2"/>
        <v>0</v>
      </c>
    </row>
    <row r="20" spans="1:35" x14ac:dyDescent="0.2">
      <c r="A20" s="16"/>
      <c r="B20" s="25" t="str">
        <f>IF(Mitarbeiter!A16="","",Mitarbeiter!A16)</f>
        <v>Primus von Quack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3"/>
      <c r="AE20" s="32"/>
      <c r="AF20" s="32"/>
      <c r="AG20" s="33"/>
      <c r="AI20">
        <f t="shared" si="2"/>
        <v>0</v>
      </c>
    </row>
    <row r="21" spans="1:35" x14ac:dyDescent="0.2">
      <c r="A21" s="16"/>
      <c r="B21" s="25" t="str">
        <f>IF(Mitarbeiter!A17="","",Mitarbeiter!A17)</f>
        <v>Franz Gans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3"/>
      <c r="AE21" s="32"/>
      <c r="AF21" s="32"/>
      <c r="AG21" s="33"/>
      <c r="AI21">
        <f t="shared" si="2"/>
        <v>0</v>
      </c>
    </row>
    <row r="22" spans="1:35" x14ac:dyDescent="0.2">
      <c r="A22" s="16"/>
      <c r="B22" s="25" t="str">
        <f>IF(Mitarbeiter!A18="","",Mitarbeiter!A18)</f>
        <v>Gilbert Gans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3"/>
      <c r="AE22" s="32"/>
      <c r="AF22" s="32"/>
      <c r="AG22" s="33"/>
      <c r="AI22">
        <f t="shared" si="2"/>
        <v>0</v>
      </c>
    </row>
    <row r="23" spans="1:35" x14ac:dyDescent="0.2">
      <c r="A23" s="16"/>
      <c r="B23" s="25" t="str">
        <f>IF(Mitarbeiter!A19="","",Mitarbeiter!A19)</f>
        <v>Emil Erpel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3"/>
      <c r="AE23" s="32"/>
      <c r="AF23" s="32"/>
      <c r="AG23" s="33"/>
      <c r="AI23">
        <f t="shared" si="2"/>
        <v>0</v>
      </c>
    </row>
    <row r="24" spans="1:35" x14ac:dyDescent="0.2">
      <c r="A24" s="16"/>
      <c r="B24" s="25" t="str">
        <f>IF(Mitarbeiter!A20="","",Mitarbeiter!A20)</f>
        <v>Freddy Duck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3"/>
      <c r="AE24" s="32"/>
      <c r="AF24" s="32"/>
      <c r="AG24" s="33"/>
      <c r="AI24">
        <f t="shared" si="2"/>
        <v>0</v>
      </c>
    </row>
    <row r="25" spans="1:35" x14ac:dyDescent="0.2">
      <c r="A25" s="16"/>
      <c r="B25" s="25" t="str">
        <f>IF(Mitarbeiter!A21="","",Mitarbeiter!A21)</f>
        <v>Golo Gans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32"/>
      <c r="AF25" s="32"/>
      <c r="AG25" s="33"/>
      <c r="AI25">
        <f t="shared" si="2"/>
        <v>0</v>
      </c>
    </row>
    <row r="26" spans="1:35" x14ac:dyDescent="0.2">
      <c r="A26" s="16"/>
      <c r="B26" s="25" t="str">
        <f>IF(Mitarbeiter!A22="","",Mitarbeiter!A22)</f>
        <v>Degenhard Duck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3"/>
      <c r="AE26" s="32"/>
      <c r="AF26" s="32"/>
      <c r="AG26" s="33"/>
      <c r="AI26">
        <f t="shared" si="2"/>
        <v>0</v>
      </c>
    </row>
    <row r="27" spans="1:35" x14ac:dyDescent="0.2">
      <c r="A27" s="16"/>
      <c r="B27" s="21" t="str">
        <f>IF(Mitarbeiter!A23="","",Mitarbeiter!A23)</f>
        <v>Gotthold Gans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5"/>
      <c r="AE27" s="34"/>
      <c r="AF27" s="34"/>
      <c r="AG27" s="35"/>
      <c r="AI27">
        <f t="shared" si="2"/>
        <v>0</v>
      </c>
    </row>
    <row r="28" spans="1:35" x14ac:dyDescent="0.2">
      <c r="A28" s="16" t="str">
        <f>IF(Mitarbeiter!A24="","",Mitarbeiter!A24)</f>
        <v/>
      </c>
      <c r="B28" s="20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7"/>
      <c r="AF28" s="37"/>
      <c r="AG28" s="37"/>
      <c r="AI28">
        <f t="shared" si="2"/>
        <v>0</v>
      </c>
    </row>
    <row r="29" spans="1:35" x14ac:dyDescent="0.2">
      <c r="A29" t="str">
        <f>IF(Mitarbeiter!A25="","",Mitarbeiter!A25)</f>
        <v/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I29">
        <f t="shared" si="2"/>
        <v>0</v>
      </c>
    </row>
    <row r="30" spans="1:35" x14ac:dyDescent="0.2">
      <c r="A30" t="str">
        <f>IF(Mitarbeiter!A26="","",Mitarbeiter!A26)</f>
        <v/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I30">
        <f t="shared" si="2"/>
        <v>0</v>
      </c>
    </row>
    <row r="31" spans="1:35" x14ac:dyDescent="0.2">
      <c r="A31" t="str">
        <f>IF(Mitarbeiter!A27="","",Mitarbeiter!A27)</f>
        <v/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I31">
        <f t="shared" si="2"/>
        <v>0</v>
      </c>
    </row>
    <row r="32" spans="1:35" x14ac:dyDescent="0.2">
      <c r="A32" t="str">
        <f>IF(Mitarbeiter!A28="","",Mitarbeiter!A28)</f>
        <v/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I32">
        <f t="shared" si="2"/>
        <v>0</v>
      </c>
    </row>
    <row r="33" spans="3:35" x14ac:dyDescent="0.2"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I33">
        <f t="shared" si="2"/>
        <v>0</v>
      </c>
    </row>
    <row r="34" spans="3:35" x14ac:dyDescent="0.2"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I34">
        <f t="shared" si="2"/>
        <v>0</v>
      </c>
    </row>
    <row r="35" spans="3:35" x14ac:dyDescent="0.2"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I35">
        <f t="shared" si="2"/>
        <v>0</v>
      </c>
    </row>
    <row r="36" spans="3:35" x14ac:dyDescent="0.2"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I36">
        <f t="shared" si="2"/>
        <v>0</v>
      </c>
    </row>
    <row r="37" spans="3:35" x14ac:dyDescent="0.2"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I37">
        <f t="shared" si="2"/>
        <v>0</v>
      </c>
    </row>
    <row r="38" spans="3:35" x14ac:dyDescent="0.2"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I38">
        <f t="shared" si="2"/>
        <v>0</v>
      </c>
    </row>
    <row r="39" spans="3:35" x14ac:dyDescent="0.2"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</row>
    <row r="40" spans="3:35" x14ac:dyDescent="0.2"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</row>
    <row r="41" spans="3:35" x14ac:dyDescent="0.2"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</row>
    <row r="42" spans="3:35" x14ac:dyDescent="0.2"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</row>
    <row r="43" spans="3:35" x14ac:dyDescent="0.2"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</row>
    <row r="44" spans="3:35" x14ac:dyDescent="0.2"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</row>
    <row r="45" spans="3:35" x14ac:dyDescent="0.2"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</row>
    <row r="46" spans="3:35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</row>
  </sheetData>
  <conditionalFormatting sqref="C5:AG6">
    <cfRule type="expression" dxfId="109" priority="9" stopIfTrue="1">
      <formula>WEEKDAY(C$6,2)&gt;5</formula>
    </cfRule>
  </conditionalFormatting>
  <conditionalFormatting sqref="C28:AG46">
    <cfRule type="expression" dxfId="108" priority="8" stopIfTrue="1">
      <formula>AND($A28&lt;&gt;"",WEEKDAY(C$6,2)&gt;5)</formula>
    </cfRule>
  </conditionalFormatting>
  <conditionalFormatting sqref="C7:AG27">
    <cfRule type="expression" dxfId="107" priority="11" stopIfTrue="1">
      <formula>AND($B7&lt;&gt;"",WEEKDAY(C$6,2)&gt;5)</formula>
    </cfRule>
  </conditionalFormatting>
  <conditionalFormatting sqref="AE3:AH4 AE28:AH28">
    <cfRule type="expression" dxfId="106" priority="5">
      <formula>AD$5&lt;&gt;""</formula>
    </cfRule>
  </conditionalFormatting>
  <conditionalFormatting sqref="AE5:AH27">
    <cfRule type="expression" dxfId="105" priority="4" stopIfTrue="1">
      <formula>AND(AE$5="",AD$5&lt;&gt;"")</formula>
    </cfRule>
  </conditionalFormatting>
  <conditionalFormatting sqref="AE4:AG4">
    <cfRule type="expression" dxfId="104" priority="3">
      <formula>AE$5&lt;&gt;""</formula>
    </cfRule>
  </conditionalFormatting>
  <conditionalFormatting sqref="AE28:AG28">
    <cfRule type="expression" dxfId="103" priority="2">
      <formula>AE$5&lt;&gt;""</formula>
    </cfRule>
  </conditionalFormatting>
  <conditionalFormatting sqref="AE5:AG27">
    <cfRule type="expression" dxfId="102" priority="1">
      <formula>AE$5=""</formula>
    </cfRule>
  </conditionalFormatting>
  <dataValidations count="1">
    <dataValidation type="list" allowBlank="1" showInputMessage="1" showErrorMessage="1" sqref="C7:AH46" xr:uid="{00000000-0002-0000-05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5894EF5D-4C80-4C67-8865-A23CBC696317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7" stopIfTrue="1" id="{9EA80416-86FD-4B52-97BB-F75D609A614E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  <x14:conditionalFormatting xmlns:xm="http://schemas.microsoft.com/office/excel/2006/main">
          <x14:cfRule type="expression" priority="10" stopIfTrue="1" id="{0C9C0A62-DBAB-4278-AC6F-DE611EF8D465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AI46"/>
  <sheetViews>
    <sheetView workbookViewId="0"/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6</v>
      </c>
      <c r="C1" s="17" t="s">
        <v>43</v>
      </c>
      <c r="AI1" s="17" t="s">
        <v>45</v>
      </c>
    </row>
    <row r="2" spans="1:35" x14ac:dyDescent="0.2">
      <c r="B2">
        <v>2018</v>
      </c>
      <c r="D2" s="12" t="s">
        <v>44</v>
      </c>
      <c r="E2" t="str">
        <f>IF(B1=12,"anwesend für Weihnachten","anwesend für Feiertag")</f>
        <v>anwesend für Feiertag</v>
      </c>
    </row>
    <row r="3" spans="1:35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5" x14ac:dyDescent="0.2">
      <c r="A4" s="16"/>
      <c r="B4" s="31" t="s">
        <v>15</v>
      </c>
      <c r="C4" s="30" t="str">
        <f>TEXT(DATE(B2,B1,1),"MMMM")</f>
        <v>Juni</v>
      </c>
      <c r="D4" s="28"/>
      <c r="E4" s="28"/>
      <c r="F4" s="29"/>
      <c r="G4" s="18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5" x14ac:dyDescent="0.2">
      <c r="A5" s="16"/>
      <c r="B5" s="22"/>
      <c r="C5" s="23">
        <f>DATE(B2,B1,1)</f>
        <v>43252</v>
      </c>
      <c r="D5" s="23">
        <f>IFERROR(IF(MONTH(C5+1)&gt;$B$1,"",C5+1),"")</f>
        <v>43253</v>
      </c>
      <c r="E5" s="23">
        <f t="shared" ref="E5:AG5" si="0">IFERROR(IF(MONTH(D5+1)&gt;$B$1,"",D5+1),"")</f>
        <v>43254</v>
      </c>
      <c r="F5" s="23">
        <f t="shared" si="0"/>
        <v>43255</v>
      </c>
      <c r="G5" s="23">
        <f t="shared" si="0"/>
        <v>43256</v>
      </c>
      <c r="H5" s="23">
        <f t="shared" si="0"/>
        <v>43257</v>
      </c>
      <c r="I5" s="23">
        <f t="shared" si="0"/>
        <v>43258</v>
      </c>
      <c r="J5" s="23">
        <f t="shared" si="0"/>
        <v>43259</v>
      </c>
      <c r="K5" s="23">
        <f t="shared" si="0"/>
        <v>43260</v>
      </c>
      <c r="L5" s="23">
        <f t="shared" si="0"/>
        <v>43261</v>
      </c>
      <c r="M5" s="23">
        <f t="shared" si="0"/>
        <v>43262</v>
      </c>
      <c r="N5" s="23">
        <f t="shared" si="0"/>
        <v>43263</v>
      </c>
      <c r="O5" s="23">
        <f t="shared" si="0"/>
        <v>43264</v>
      </c>
      <c r="P5" s="23">
        <f t="shared" si="0"/>
        <v>43265</v>
      </c>
      <c r="Q5" s="23">
        <f t="shared" si="0"/>
        <v>43266</v>
      </c>
      <c r="R5" s="23">
        <f t="shared" si="0"/>
        <v>43267</v>
      </c>
      <c r="S5" s="23">
        <f t="shared" si="0"/>
        <v>43268</v>
      </c>
      <c r="T5" s="23">
        <f t="shared" si="0"/>
        <v>43269</v>
      </c>
      <c r="U5" s="23">
        <f t="shared" si="0"/>
        <v>43270</v>
      </c>
      <c r="V5" s="23">
        <f>IFERROR(IF(MONTH(U5+1)&gt;$B$1,"",U5+1),"")</f>
        <v>43271</v>
      </c>
      <c r="W5" s="23">
        <f t="shared" si="0"/>
        <v>43272</v>
      </c>
      <c r="X5" s="23">
        <f t="shared" si="0"/>
        <v>43273</v>
      </c>
      <c r="Y5" s="23">
        <f t="shared" si="0"/>
        <v>43274</v>
      </c>
      <c r="Z5" s="23">
        <f t="shared" si="0"/>
        <v>43275</v>
      </c>
      <c r="AA5" s="23">
        <f t="shared" si="0"/>
        <v>43276</v>
      </c>
      <c r="AB5" s="23">
        <f t="shared" si="0"/>
        <v>43277</v>
      </c>
      <c r="AC5" s="23">
        <f t="shared" si="0"/>
        <v>43278</v>
      </c>
      <c r="AD5" s="24">
        <f t="shared" si="0"/>
        <v>43279</v>
      </c>
      <c r="AE5" s="23">
        <f t="shared" si="0"/>
        <v>43280</v>
      </c>
      <c r="AF5" s="23">
        <f t="shared" si="0"/>
        <v>43281</v>
      </c>
      <c r="AG5" s="24" t="str">
        <f t="shared" si="0"/>
        <v/>
      </c>
    </row>
    <row r="6" spans="1:35" x14ac:dyDescent="0.2">
      <c r="A6" s="16"/>
      <c r="B6" s="25"/>
      <c r="C6" s="26">
        <f>C5</f>
        <v>43252</v>
      </c>
      <c r="D6" s="26">
        <f t="shared" ref="D6:AG6" si="1">D5</f>
        <v>43253</v>
      </c>
      <c r="E6" s="26">
        <f t="shared" si="1"/>
        <v>43254</v>
      </c>
      <c r="F6" s="26">
        <f t="shared" si="1"/>
        <v>43255</v>
      </c>
      <c r="G6" s="26">
        <f t="shared" si="1"/>
        <v>43256</v>
      </c>
      <c r="H6" s="26">
        <f t="shared" si="1"/>
        <v>43257</v>
      </c>
      <c r="I6" s="26">
        <f t="shared" si="1"/>
        <v>43258</v>
      </c>
      <c r="J6" s="26">
        <f t="shared" si="1"/>
        <v>43259</v>
      </c>
      <c r="K6" s="26">
        <f t="shared" si="1"/>
        <v>43260</v>
      </c>
      <c r="L6" s="26">
        <f t="shared" si="1"/>
        <v>43261</v>
      </c>
      <c r="M6" s="26">
        <f t="shared" si="1"/>
        <v>43262</v>
      </c>
      <c r="N6" s="26">
        <f t="shared" si="1"/>
        <v>43263</v>
      </c>
      <c r="O6" s="26">
        <f t="shared" si="1"/>
        <v>43264</v>
      </c>
      <c r="P6" s="26">
        <f t="shared" si="1"/>
        <v>43265</v>
      </c>
      <c r="Q6" s="26">
        <f t="shared" si="1"/>
        <v>43266</v>
      </c>
      <c r="R6" s="26">
        <f t="shared" si="1"/>
        <v>43267</v>
      </c>
      <c r="S6" s="26">
        <f t="shared" si="1"/>
        <v>43268</v>
      </c>
      <c r="T6" s="26">
        <f t="shared" si="1"/>
        <v>43269</v>
      </c>
      <c r="U6" s="26">
        <f t="shared" si="1"/>
        <v>43270</v>
      </c>
      <c r="V6" s="26">
        <f t="shared" si="1"/>
        <v>43271</v>
      </c>
      <c r="W6" s="26">
        <f t="shared" si="1"/>
        <v>43272</v>
      </c>
      <c r="X6" s="26">
        <f t="shared" si="1"/>
        <v>43273</v>
      </c>
      <c r="Y6" s="26">
        <f t="shared" si="1"/>
        <v>43274</v>
      </c>
      <c r="Z6" s="26">
        <f t="shared" si="1"/>
        <v>43275</v>
      </c>
      <c r="AA6" s="26">
        <f t="shared" si="1"/>
        <v>43276</v>
      </c>
      <c r="AB6" s="26">
        <f t="shared" si="1"/>
        <v>43277</v>
      </c>
      <c r="AC6" s="26">
        <f t="shared" si="1"/>
        <v>43278</v>
      </c>
      <c r="AD6" s="27">
        <f t="shared" si="1"/>
        <v>43279</v>
      </c>
      <c r="AE6" s="26">
        <f t="shared" si="1"/>
        <v>43280</v>
      </c>
      <c r="AF6" s="26">
        <f t="shared" si="1"/>
        <v>43281</v>
      </c>
      <c r="AG6" s="27" t="str">
        <f t="shared" si="1"/>
        <v/>
      </c>
    </row>
    <row r="7" spans="1:35" x14ac:dyDescent="0.2">
      <c r="A7" s="16"/>
      <c r="B7" s="25" t="str">
        <f>IF(Mitarbeiter!A3="","",Mitarbeiter!A3)</f>
        <v>Donald Duck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3"/>
      <c r="AE7" s="32"/>
      <c r="AF7" s="32"/>
      <c r="AG7" s="33"/>
      <c r="AI7">
        <f>COUNTIF(C7:AG7,"U")</f>
        <v>0</v>
      </c>
    </row>
    <row r="8" spans="1:35" x14ac:dyDescent="0.2">
      <c r="A8" s="16"/>
      <c r="B8" s="25" t="str">
        <f>IF(Mitarbeiter!A4="","",Mitarbeiter!A4)</f>
        <v>Daisy Duck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3"/>
      <c r="AE8" s="32"/>
      <c r="AF8" s="32"/>
      <c r="AG8" s="33"/>
      <c r="AI8">
        <f t="shared" ref="AI8:AI38" si="2">COUNTIF(C8:AG8,"U")</f>
        <v>0</v>
      </c>
    </row>
    <row r="9" spans="1:35" x14ac:dyDescent="0.2">
      <c r="A9" s="16"/>
      <c r="B9" s="25" t="str">
        <f>IF(Mitarbeiter!A5="","",Mitarbeiter!A5)</f>
        <v>Tick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3"/>
      <c r="AE9" s="32"/>
      <c r="AF9" s="32"/>
      <c r="AG9" s="33"/>
      <c r="AI9">
        <f t="shared" si="2"/>
        <v>0</v>
      </c>
    </row>
    <row r="10" spans="1:35" x14ac:dyDescent="0.2">
      <c r="A10" s="16"/>
      <c r="B10" s="25" t="str">
        <f>IF(Mitarbeiter!A6="","",Mitarbeiter!A6)</f>
        <v>Trick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3"/>
      <c r="AE10" s="32"/>
      <c r="AF10" s="32"/>
      <c r="AG10" s="33"/>
      <c r="AI10">
        <f t="shared" si="2"/>
        <v>0</v>
      </c>
    </row>
    <row r="11" spans="1:35" x14ac:dyDescent="0.2">
      <c r="A11" s="16"/>
      <c r="B11" s="25" t="str">
        <f>IF(Mitarbeiter!A7="","",Mitarbeiter!A7)</f>
        <v>Track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3"/>
      <c r="AE11" s="32"/>
      <c r="AF11" s="32"/>
      <c r="AG11" s="33"/>
      <c r="AI11">
        <f t="shared" si="2"/>
        <v>0</v>
      </c>
    </row>
    <row r="12" spans="1:35" x14ac:dyDescent="0.2">
      <c r="A12" s="16"/>
      <c r="B12" s="25" t="str">
        <f>IF(Mitarbeiter!A8="","",Mitarbeiter!A8)</f>
        <v>Daniel Düsentrieb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3"/>
      <c r="AE12" s="32"/>
      <c r="AF12" s="32"/>
      <c r="AG12" s="33"/>
      <c r="AI12">
        <f t="shared" si="2"/>
        <v>0</v>
      </c>
    </row>
    <row r="13" spans="1:35" x14ac:dyDescent="0.2">
      <c r="A13" s="16"/>
      <c r="B13" s="25" t="str">
        <f>IF(Mitarbeiter!A9="","",Mitarbeiter!A9)</f>
        <v>Panzerknacker I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3"/>
      <c r="AE13" s="32"/>
      <c r="AF13" s="32"/>
      <c r="AG13" s="33"/>
      <c r="AI13">
        <f t="shared" si="2"/>
        <v>0</v>
      </c>
    </row>
    <row r="14" spans="1:35" x14ac:dyDescent="0.2">
      <c r="A14" s="16"/>
      <c r="B14" s="25" t="str">
        <f>IF(Mitarbeiter!A10="","",Mitarbeiter!A10)</f>
        <v>Panzerknacker II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3"/>
      <c r="AE14" s="32"/>
      <c r="AF14" s="32"/>
      <c r="AG14" s="33"/>
      <c r="AI14">
        <f t="shared" si="2"/>
        <v>0</v>
      </c>
    </row>
    <row r="15" spans="1:35" x14ac:dyDescent="0.2">
      <c r="A15" s="16"/>
      <c r="B15" s="25" t="str">
        <f>IF(Mitarbeiter!A11="","",Mitarbeiter!A11)</f>
        <v>Panzerknacker III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3"/>
      <c r="AE15" s="32"/>
      <c r="AF15" s="32"/>
      <c r="AG15" s="33"/>
      <c r="AI15">
        <f t="shared" si="2"/>
        <v>0</v>
      </c>
    </row>
    <row r="16" spans="1:35" x14ac:dyDescent="0.2">
      <c r="A16" s="16"/>
      <c r="B16" s="25" t="str">
        <f>IF(Mitarbeiter!A12="","",Mitarbeiter!A12)</f>
        <v>Gundel Gaukley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3"/>
      <c r="AE16" s="32"/>
      <c r="AF16" s="32"/>
      <c r="AG16" s="33"/>
      <c r="AI16">
        <f t="shared" si="2"/>
        <v>0</v>
      </c>
    </row>
    <row r="17" spans="1:35" x14ac:dyDescent="0.2">
      <c r="A17" s="16"/>
      <c r="B17" s="25" t="str">
        <f>IF(Mitarbeiter!A13="","",Mitarbeiter!A13)</f>
        <v>Dagobert Duck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3"/>
      <c r="AE17" s="32"/>
      <c r="AF17" s="32"/>
      <c r="AG17" s="33"/>
      <c r="AI17">
        <f t="shared" si="2"/>
        <v>0</v>
      </c>
    </row>
    <row r="18" spans="1:35" x14ac:dyDescent="0.2">
      <c r="A18" s="16"/>
      <c r="B18" s="25" t="str">
        <f>IF(Mitarbeiter!A14="","",Mitarbeiter!A14)</f>
        <v>Dustav Gans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3"/>
      <c r="AE18" s="32"/>
      <c r="AF18" s="32"/>
      <c r="AG18" s="33"/>
      <c r="AI18">
        <f t="shared" si="2"/>
        <v>0</v>
      </c>
    </row>
    <row r="19" spans="1:35" x14ac:dyDescent="0.2">
      <c r="A19" s="16"/>
      <c r="B19" s="25" t="str">
        <f>IF(Mitarbeiter!A15="","",Mitarbeiter!A15)</f>
        <v>Anette Duck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3"/>
      <c r="AE19" s="32"/>
      <c r="AF19" s="32"/>
      <c r="AG19" s="33"/>
      <c r="AI19">
        <f t="shared" si="2"/>
        <v>0</v>
      </c>
    </row>
    <row r="20" spans="1:35" x14ac:dyDescent="0.2">
      <c r="A20" s="16"/>
      <c r="B20" s="25" t="str">
        <f>IF(Mitarbeiter!A16="","",Mitarbeiter!A16)</f>
        <v>Primus von Quack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3"/>
      <c r="AE20" s="32"/>
      <c r="AF20" s="32"/>
      <c r="AG20" s="33"/>
      <c r="AI20">
        <f t="shared" si="2"/>
        <v>0</v>
      </c>
    </row>
    <row r="21" spans="1:35" x14ac:dyDescent="0.2">
      <c r="A21" s="16"/>
      <c r="B21" s="25" t="str">
        <f>IF(Mitarbeiter!A17="","",Mitarbeiter!A17)</f>
        <v>Franz Gans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3"/>
      <c r="AE21" s="32"/>
      <c r="AF21" s="32"/>
      <c r="AG21" s="33"/>
      <c r="AI21">
        <f t="shared" si="2"/>
        <v>0</v>
      </c>
    </row>
    <row r="22" spans="1:35" x14ac:dyDescent="0.2">
      <c r="A22" s="16"/>
      <c r="B22" s="25" t="str">
        <f>IF(Mitarbeiter!A18="","",Mitarbeiter!A18)</f>
        <v>Gilbert Gans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3"/>
      <c r="AE22" s="32"/>
      <c r="AF22" s="32"/>
      <c r="AG22" s="33"/>
      <c r="AI22">
        <f t="shared" si="2"/>
        <v>0</v>
      </c>
    </row>
    <row r="23" spans="1:35" x14ac:dyDescent="0.2">
      <c r="A23" s="16"/>
      <c r="B23" s="25" t="str">
        <f>IF(Mitarbeiter!A19="","",Mitarbeiter!A19)</f>
        <v>Emil Erpel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3"/>
      <c r="AE23" s="32"/>
      <c r="AF23" s="32"/>
      <c r="AG23" s="33"/>
      <c r="AI23">
        <f t="shared" si="2"/>
        <v>0</v>
      </c>
    </row>
    <row r="24" spans="1:35" x14ac:dyDescent="0.2">
      <c r="A24" s="16"/>
      <c r="B24" s="25" t="str">
        <f>IF(Mitarbeiter!A20="","",Mitarbeiter!A20)</f>
        <v>Freddy Duck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3"/>
      <c r="AE24" s="32"/>
      <c r="AF24" s="32"/>
      <c r="AG24" s="33"/>
      <c r="AI24">
        <f t="shared" si="2"/>
        <v>0</v>
      </c>
    </row>
    <row r="25" spans="1:35" x14ac:dyDescent="0.2">
      <c r="A25" s="16"/>
      <c r="B25" s="25" t="str">
        <f>IF(Mitarbeiter!A21="","",Mitarbeiter!A21)</f>
        <v>Golo Gans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32"/>
      <c r="AF25" s="32"/>
      <c r="AG25" s="33"/>
      <c r="AI25">
        <f t="shared" si="2"/>
        <v>0</v>
      </c>
    </row>
    <row r="26" spans="1:35" x14ac:dyDescent="0.2">
      <c r="A26" s="16"/>
      <c r="B26" s="25" t="str">
        <f>IF(Mitarbeiter!A22="","",Mitarbeiter!A22)</f>
        <v>Degenhard Duck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3"/>
      <c r="AE26" s="32"/>
      <c r="AF26" s="32"/>
      <c r="AG26" s="33"/>
      <c r="AI26">
        <f t="shared" si="2"/>
        <v>0</v>
      </c>
    </row>
    <row r="27" spans="1:35" x14ac:dyDescent="0.2">
      <c r="A27" s="16"/>
      <c r="B27" s="21" t="str">
        <f>IF(Mitarbeiter!A23="","",Mitarbeiter!A23)</f>
        <v>Gotthold Gans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5"/>
      <c r="AE27" s="34"/>
      <c r="AF27" s="34"/>
      <c r="AG27" s="35"/>
      <c r="AI27">
        <f t="shared" si="2"/>
        <v>0</v>
      </c>
    </row>
    <row r="28" spans="1:35" x14ac:dyDescent="0.2">
      <c r="A28" s="16" t="str">
        <f>IF(Mitarbeiter!A24="","",Mitarbeiter!A24)</f>
        <v/>
      </c>
      <c r="B28" s="20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7"/>
      <c r="AF28" s="37"/>
      <c r="AG28" s="37"/>
      <c r="AI28">
        <f t="shared" si="2"/>
        <v>0</v>
      </c>
    </row>
    <row r="29" spans="1:35" x14ac:dyDescent="0.2">
      <c r="A29" t="str">
        <f>IF(Mitarbeiter!A25="","",Mitarbeiter!A25)</f>
        <v/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I29">
        <f t="shared" si="2"/>
        <v>0</v>
      </c>
    </row>
    <row r="30" spans="1:35" x14ac:dyDescent="0.2">
      <c r="A30" t="str">
        <f>IF(Mitarbeiter!A26="","",Mitarbeiter!A26)</f>
        <v/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I30">
        <f t="shared" si="2"/>
        <v>0</v>
      </c>
    </row>
    <row r="31" spans="1:35" x14ac:dyDescent="0.2">
      <c r="A31" t="str">
        <f>IF(Mitarbeiter!A27="","",Mitarbeiter!A27)</f>
        <v/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I31">
        <f t="shared" si="2"/>
        <v>0</v>
      </c>
    </row>
    <row r="32" spans="1:35" x14ac:dyDescent="0.2">
      <c r="A32" t="str">
        <f>IF(Mitarbeiter!A28="","",Mitarbeiter!A28)</f>
        <v/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I32">
        <f t="shared" si="2"/>
        <v>0</v>
      </c>
    </row>
    <row r="33" spans="3:35" x14ac:dyDescent="0.2"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I33">
        <f t="shared" si="2"/>
        <v>0</v>
      </c>
    </row>
    <row r="34" spans="3:35" x14ac:dyDescent="0.2"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I34">
        <f t="shared" si="2"/>
        <v>0</v>
      </c>
    </row>
    <row r="35" spans="3:35" x14ac:dyDescent="0.2"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I35">
        <f t="shared" si="2"/>
        <v>0</v>
      </c>
    </row>
    <row r="36" spans="3:35" x14ac:dyDescent="0.2"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I36">
        <f t="shared" si="2"/>
        <v>0</v>
      </c>
    </row>
    <row r="37" spans="3:35" x14ac:dyDescent="0.2"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I37">
        <f t="shared" si="2"/>
        <v>0</v>
      </c>
    </row>
    <row r="38" spans="3:35" x14ac:dyDescent="0.2"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I38">
        <f t="shared" si="2"/>
        <v>0</v>
      </c>
    </row>
    <row r="39" spans="3:35" x14ac:dyDescent="0.2"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</row>
    <row r="40" spans="3:35" x14ac:dyDescent="0.2"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</row>
    <row r="41" spans="3:35" x14ac:dyDescent="0.2"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</row>
    <row r="42" spans="3:35" x14ac:dyDescent="0.2"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</row>
    <row r="43" spans="3:35" x14ac:dyDescent="0.2"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</row>
    <row r="44" spans="3:35" x14ac:dyDescent="0.2"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</row>
    <row r="45" spans="3:35" x14ac:dyDescent="0.2"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</row>
    <row r="46" spans="3:35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</row>
  </sheetData>
  <sheetProtection password="DC7F" sheet="1" objects="1" scenarios="1"/>
  <conditionalFormatting sqref="C5:AG6">
    <cfRule type="expression" dxfId="98" priority="9" stopIfTrue="1">
      <formula>WEEKDAY(C$6,2)&gt;5</formula>
    </cfRule>
  </conditionalFormatting>
  <conditionalFormatting sqref="C28:AG46">
    <cfRule type="expression" dxfId="97" priority="8" stopIfTrue="1">
      <formula>AND($A28&lt;&gt;"",WEEKDAY(C$6,2)&gt;5)</formula>
    </cfRule>
  </conditionalFormatting>
  <conditionalFormatting sqref="C7:AG27">
    <cfRule type="expression" dxfId="96" priority="11" stopIfTrue="1">
      <formula>AND($B7&lt;&gt;"",WEEKDAY(C$6,2)&gt;5)</formula>
    </cfRule>
  </conditionalFormatting>
  <conditionalFormatting sqref="AE3:AH4 AE28:AH28">
    <cfRule type="expression" dxfId="95" priority="5">
      <formula>AD$5&lt;&gt;""</formula>
    </cfRule>
  </conditionalFormatting>
  <conditionalFormatting sqref="AE5:AH27">
    <cfRule type="expression" dxfId="94" priority="4" stopIfTrue="1">
      <formula>AND(AE$5="",AD$5&lt;&gt;"")</formula>
    </cfRule>
  </conditionalFormatting>
  <conditionalFormatting sqref="AE4:AG4">
    <cfRule type="expression" dxfId="93" priority="3">
      <formula>AE$5&lt;&gt;""</formula>
    </cfRule>
  </conditionalFormatting>
  <conditionalFormatting sqref="AE28:AG28">
    <cfRule type="expression" dxfId="92" priority="2">
      <formula>AE$5&lt;&gt;""</formula>
    </cfRule>
  </conditionalFormatting>
  <conditionalFormatting sqref="AE5:AG27">
    <cfRule type="expression" dxfId="91" priority="1">
      <formula>AE$5=""</formula>
    </cfRule>
  </conditionalFormatting>
  <dataValidations count="1">
    <dataValidation type="list" allowBlank="1" showInputMessage="1" showErrorMessage="1" sqref="C7:AH46" xr:uid="{00000000-0002-0000-06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67ACD2E7-0EF1-4A2B-AF71-73213FEE2898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7" stopIfTrue="1" id="{98D1398A-F3F8-4D7A-B64D-8465378F7EA4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  <x14:conditionalFormatting xmlns:xm="http://schemas.microsoft.com/office/excel/2006/main">
          <x14:cfRule type="expression" priority="10" stopIfTrue="1" id="{E9993F1F-5A1B-41B1-83B9-FDEA4235AC28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AI46"/>
  <sheetViews>
    <sheetView workbookViewId="0"/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7</v>
      </c>
      <c r="C1" s="17" t="s">
        <v>43</v>
      </c>
      <c r="AI1" s="17" t="s">
        <v>45</v>
      </c>
    </row>
    <row r="2" spans="1:35" x14ac:dyDescent="0.2">
      <c r="B2">
        <v>2018</v>
      </c>
      <c r="D2" s="12" t="s">
        <v>44</v>
      </c>
      <c r="E2" t="str">
        <f>IF(B1=12,"anwesend für Weihnachten","anwesend für Feiertag")</f>
        <v>anwesend für Feiertag</v>
      </c>
    </row>
    <row r="3" spans="1:35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5" x14ac:dyDescent="0.2">
      <c r="A4" s="16"/>
      <c r="B4" s="31" t="s">
        <v>15</v>
      </c>
      <c r="C4" s="30" t="str">
        <f>TEXT(DATE(B2,B1,1),"MMMM")</f>
        <v>Juli</v>
      </c>
      <c r="D4" s="28"/>
      <c r="E4" s="28"/>
      <c r="F4" s="29"/>
      <c r="G4" s="18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5" x14ac:dyDescent="0.2">
      <c r="A5" s="16"/>
      <c r="B5" s="22"/>
      <c r="C5" s="23">
        <f>DATE(B2,B1,1)</f>
        <v>43282</v>
      </c>
      <c r="D5" s="23">
        <f>IFERROR(IF(MONTH(C5+1)&gt;$B$1,"",C5+1),"")</f>
        <v>43283</v>
      </c>
      <c r="E5" s="23">
        <f t="shared" ref="E5:AG5" si="0">IFERROR(IF(MONTH(D5+1)&gt;$B$1,"",D5+1),"")</f>
        <v>43284</v>
      </c>
      <c r="F5" s="23">
        <f t="shared" si="0"/>
        <v>43285</v>
      </c>
      <c r="G5" s="23">
        <f t="shared" si="0"/>
        <v>43286</v>
      </c>
      <c r="H5" s="23">
        <f t="shared" si="0"/>
        <v>43287</v>
      </c>
      <c r="I5" s="23">
        <f t="shared" si="0"/>
        <v>43288</v>
      </c>
      <c r="J5" s="23">
        <f t="shared" si="0"/>
        <v>43289</v>
      </c>
      <c r="K5" s="23">
        <f t="shared" si="0"/>
        <v>43290</v>
      </c>
      <c r="L5" s="23">
        <f t="shared" si="0"/>
        <v>43291</v>
      </c>
      <c r="M5" s="23">
        <f t="shared" si="0"/>
        <v>43292</v>
      </c>
      <c r="N5" s="23">
        <f t="shared" si="0"/>
        <v>43293</v>
      </c>
      <c r="O5" s="23">
        <f t="shared" si="0"/>
        <v>43294</v>
      </c>
      <c r="P5" s="23">
        <f t="shared" si="0"/>
        <v>43295</v>
      </c>
      <c r="Q5" s="23">
        <f t="shared" si="0"/>
        <v>43296</v>
      </c>
      <c r="R5" s="23">
        <f t="shared" si="0"/>
        <v>43297</v>
      </c>
      <c r="S5" s="23">
        <f t="shared" si="0"/>
        <v>43298</v>
      </c>
      <c r="T5" s="23">
        <f t="shared" si="0"/>
        <v>43299</v>
      </c>
      <c r="U5" s="23">
        <f t="shared" si="0"/>
        <v>43300</v>
      </c>
      <c r="V5" s="23">
        <f>IFERROR(IF(MONTH(U5+1)&gt;$B$1,"",U5+1),"")</f>
        <v>43301</v>
      </c>
      <c r="W5" s="23">
        <f t="shared" si="0"/>
        <v>43302</v>
      </c>
      <c r="X5" s="23">
        <f t="shared" si="0"/>
        <v>43303</v>
      </c>
      <c r="Y5" s="23">
        <f t="shared" si="0"/>
        <v>43304</v>
      </c>
      <c r="Z5" s="23">
        <f t="shared" si="0"/>
        <v>43305</v>
      </c>
      <c r="AA5" s="23">
        <f t="shared" si="0"/>
        <v>43306</v>
      </c>
      <c r="AB5" s="23">
        <f t="shared" si="0"/>
        <v>43307</v>
      </c>
      <c r="AC5" s="23">
        <f t="shared" si="0"/>
        <v>43308</v>
      </c>
      <c r="AD5" s="24">
        <f t="shared" si="0"/>
        <v>43309</v>
      </c>
      <c r="AE5" s="23">
        <f t="shared" si="0"/>
        <v>43310</v>
      </c>
      <c r="AF5" s="23">
        <f t="shared" si="0"/>
        <v>43311</v>
      </c>
      <c r="AG5" s="24">
        <f t="shared" si="0"/>
        <v>43312</v>
      </c>
    </row>
    <row r="6" spans="1:35" x14ac:dyDescent="0.2">
      <c r="A6" s="16"/>
      <c r="B6" s="25"/>
      <c r="C6" s="26">
        <f>C5</f>
        <v>43282</v>
      </c>
      <c r="D6" s="26">
        <f t="shared" ref="D6:AG6" si="1">D5</f>
        <v>43283</v>
      </c>
      <c r="E6" s="26">
        <f t="shared" si="1"/>
        <v>43284</v>
      </c>
      <c r="F6" s="26">
        <f t="shared" si="1"/>
        <v>43285</v>
      </c>
      <c r="G6" s="26">
        <f t="shared" si="1"/>
        <v>43286</v>
      </c>
      <c r="H6" s="26">
        <f t="shared" si="1"/>
        <v>43287</v>
      </c>
      <c r="I6" s="26">
        <f t="shared" si="1"/>
        <v>43288</v>
      </c>
      <c r="J6" s="26">
        <f t="shared" si="1"/>
        <v>43289</v>
      </c>
      <c r="K6" s="26">
        <f t="shared" si="1"/>
        <v>43290</v>
      </c>
      <c r="L6" s="26">
        <f t="shared" si="1"/>
        <v>43291</v>
      </c>
      <c r="M6" s="26">
        <f t="shared" si="1"/>
        <v>43292</v>
      </c>
      <c r="N6" s="26">
        <f t="shared" si="1"/>
        <v>43293</v>
      </c>
      <c r="O6" s="26">
        <f t="shared" si="1"/>
        <v>43294</v>
      </c>
      <c r="P6" s="26">
        <f t="shared" si="1"/>
        <v>43295</v>
      </c>
      <c r="Q6" s="26">
        <f t="shared" si="1"/>
        <v>43296</v>
      </c>
      <c r="R6" s="26">
        <f t="shared" si="1"/>
        <v>43297</v>
      </c>
      <c r="S6" s="26">
        <f t="shared" si="1"/>
        <v>43298</v>
      </c>
      <c r="T6" s="26">
        <f t="shared" si="1"/>
        <v>43299</v>
      </c>
      <c r="U6" s="26">
        <f t="shared" si="1"/>
        <v>43300</v>
      </c>
      <c r="V6" s="26">
        <f t="shared" si="1"/>
        <v>43301</v>
      </c>
      <c r="W6" s="26">
        <f t="shared" si="1"/>
        <v>43302</v>
      </c>
      <c r="X6" s="26">
        <f t="shared" si="1"/>
        <v>43303</v>
      </c>
      <c r="Y6" s="26">
        <f t="shared" si="1"/>
        <v>43304</v>
      </c>
      <c r="Z6" s="26">
        <f t="shared" si="1"/>
        <v>43305</v>
      </c>
      <c r="AA6" s="26">
        <f t="shared" si="1"/>
        <v>43306</v>
      </c>
      <c r="AB6" s="26">
        <f t="shared" si="1"/>
        <v>43307</v>
      </c>
      <c r="AC6" s="26">
        <f t="shared" si="1"/>
        <v>43308</v>
      </c>
      <c r="AD6" s="27">
        <f t="shared" si="1"/>
        <v>43309</v>
      </c>
      <c r="AE6" s="26">
        <f t="shared" si="1"/>
        <v>43310</v>
      </c>
      <c r="AF6" s="26">
        <f t="shared" si="1"/>
        <v>43311</v>
      </c>
      <c r="AG6" s="27">
        <f t="shared" si="1"/>
        <v>43312</v>
      </c>
    </row>
    <row r="7" spans="1:35" x14ac:dyDescent="0.2">
      <c r="A7" s="16"/>
      <c r="B7" s="25" t="str">
        <f>IF(Mitarbeiter!A3="","",Mitarbeiter!A3)</f>
        <v>Donald Duck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3"/>
      <c r="AE7" s="32"/>
      <c r="AF7" s="32"/>
      <c r="AG7" s="33"/>
      <c r="AI7">
        <f>COUNTIF(C7:AG7,"U")</f>
        <v>0</v>
      </c>
    </row>
    <row r="8" spans="1:35" x14ac:dyDescent="0.2">
      <c r="A8" s="16"/>
      <c r="B8" s="25" t="str">
        <f>IF(Mitarbeiter!A4="","",Mitarbeiter!A4)</f>
        <v>Daisy Duck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3"/>
      <c r="AE8" s="32"/>
      <c r="AF8" s="32"/>
      <c r="AG8" s="33"/>
      <c r="AI8">
        <f t="shared" ref="AI8:AI38" si="2">COUNTIF(C8:AG8,"U")</f>
        <v>0</v>
      </c>
    </row>
    <row r="9" spans="1:35" x14ac:dyDescent="0.2">
      <c r="A9" s="16"/>
      <c r="B9" s="25" t="str">
        <f>IF(Mitarbeiter!A5="","",Mitarbeiter!A5)</f>
        <v>Tick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3"/>
      <c r="AE9" s="32"/>
      <c r="AF9" s="32"/>
      <c r="AG9" s="33"/>
      <c r="AI9">
        <f t="shared" si="2"/>
        <v>0</v>
      </c>
    </row>
    <row r="10" spans="1:35" x14ac:dyDescent="0.2">
      <c r="A10" s="16"/>
      <c r="B10" s="25" t="str">
        <f>IF(Mitarbeiter!A6="","",Mitarbeiter!A6)</f>
        <v>Trick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3"/>
      <c r="AE10" s="32"/>
      <c r="AF10" s="32"/>
      <c r="AG10" s="33"/>
      <c r="AI10">
        <f t="shared" si="2"/>
        <v>0</v>
      </c>
    </row>
    <row r="11" spans="1:35" x14ac:dyDescent="0.2">
      <c r="A11" s="16"/>
      <c r="B11" s="25" t="str">
        <f>IF(Mitarbeiter!A7="","",Mitarbeiter!A7)</f>
        <v>Track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3"/>
      <c r="AE11" s="32"/>
      <c r="AF11" s="32"/>
      <c r="AG11" s="33"/>
      <c r="AI11">
        <f t="shared" si="2"/>
        <v>0</v>
      </c>
    </row>
    <row r="12" spans="1:35" x14ac:dyDescent="0.2">
      <c r="A12" s="16"/>
      <c r="B12" s="25" t="str">
        <f>IF(Mitarbeiter!A8="","",Mitarbeiter!A8)</f>
        <v>Daniel Düsentrieb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3"/>
      <c r="AE12" s="32"/>
      <c r="AF12" s="32"/>
      <c r="AG12" s="33"/>
      <c r="AI12">
        <f t="shared" si="2"/>
        <v>0</v>
      </c>
    </row>
    <row r="13" spans="1:35" x14ac:dyDescent="0.2">
      <c r="A13" s="16"/>
      <c r="B13" s="25" t="str">
        <f>IF(Mitarbeiter!A9="","",Mitarbeiter!A9)</f>
        <v>Panzerknacker I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3"/>
      <c r="AE13" s="32"/>
      <c r="AF13" s="32"/>
      <c r="AG13" s="33"/>
      <c r="AI13">
        <f t="shared" si="2"/>
        <v>0</v>
      </c>
    </row>
    <row r="14" spans="1:35" x14ac:dyDescent="0.2">
      <c r="A14" s="16"/>
      <c r="B14" s="25" t="str">
        <f>IF(Mitarbeiter!A10="","",Mitarbeiter!A10)</f>
        <v>Panzerknacker II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3"/>
      <c r="AE14" s="32"/>
      <c r="AF14" s="32"/>
      <c r="AG14" s="33"/>
      <c r="AI14">
        <f t="shared" si="2"/>
        <v>0</v>
      </c>
    </row>
    <row r="15" spans="1:35" x14ac:dyDescent="0.2">
      <c r="A15" s="16"/>
      <c r="B15" s="25" t="str">
        <f>IF(Mitarbeiter!A11="","",Mitarbeiter!A11)</f>
        <v>Panzerknacker III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3"/>
      <c r="AE15" s="32"/>
      <c r="AF15" s="32"/>
      <c r="AG15" s="33"/>
      <c r="AI15">
        <f t="shared" si="2"/>
        <v>0</v>
      </c>
    </row>
    <row r="16" spans="1:35" x14ac:dyDescent="0.2">
      <c r="A16" s="16"/>
      <c r="B16" s="25" t="str">
        <f>IF(Mitarbeiter!A12="","",Mitarbeiter!A12)</f>
        <v>Gundel Gaukley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3"/>
      <c r="AE16" s="32"/>
      <c r="AF16" s="32"/>
      <c r="AG16" s="33"/>
      <c r="AI16">
        <f t="shared" si="2"/>
        <v>0</v>
      </c>
    </row>
    <row r="17" spans="1:35" x14ac:dyDescent="0.2">
      <c r="A17" s="16"/>
      <c r="B17" s="25" t="str">
        <f>IF(Mitarbeiter!A13="","",Mitarbeiter!A13)</f>
        <v>Dagobert Duck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3"/>
      <c r="AE17" s="32"/>
      <c r="AF17" s="32"/>
      <c r="AG17" s="33"/>
      <c r="AI17">
        <f t="shared" si="2"/>
        <v>0</v>
      </c>
    </row>
    <row r="18" spans="1:35" x14ac:dyDescent="0.2">
      <c r="A18" s="16"/>
      <c r="B18" s="25" t="str">
        <f>IF(Mitarbeiter!A14="","",Mitarbeiter!A14)</f>
        <v>Dustav Gans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3"/>
      <c r="AE18" s="32"/>
      <c r="AF18" s="32"/>
      <c r="AG18" s="33"/>
      <c r="AI18">
        <f t="shared" si="2"/>
        <v>0</v>
      </c>
    </row>
    <row r="19" spans="1:35" x14ac:dyDescent="0.2">
      <c r="A19" s="16"/>
      <c r="B19" s="25" t="str">
        <f>IF(Mitarbeiter!A15="","",Mitarbeiter!A15)</f>
        <v>Anette Duck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3"/>
      <c r="AE19" s="32"/>
      <c r="AF19" s="32"/>
      <c r="AG19" s="33"/>
      <c r="AI19">
        <f t="shared" si="2"/>
        <v>0</v>
      </c>
    </row>
    <row r="20" spans="1:35" x14ac:dyDescent="0.2">
      <c r="A20" s="16"/>
      <c r="B20" s="25" t="str">
        <f>IF(Mitarbeiter!A16="","",Mitarbeiter!A16)</f>
        <v>Primus von Quack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3"/>
      <c r="AE20" s="32"/>
      <c r="AF20" s="32"/>
      <c r="AG20" s="33"/>
      <c r="AI20">
        <f t="shared" si="2"/>
        <v>0</v>
      </c>
    </row>
    <row r="21" spans="1:35" x14ac:dyDescent="0.2">
      <c r="A21" s="16"/>
      <c r="B21" s="25" t="str">
        <f>IF(Mitarbeiter!A17="","",Mitarbeiter!A17)</f>
        <v>Franz Gans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3"/>
      <c r="AE21" s="32"/>
      <c r="AF21" s="32"/>
      <c r="AG21" s="33"/>
      <c r="AI21">
        <f t="shared" si="2"/>
        <v>0</v>
      </c>
    </row>
    <row r="22" spans="1:35" x14ac:dyDescent="0.2">
      <c r="A22" s="16"/>
      <c r="B22" s="25" t="str">
        <f>IF(Mitarbeiter!A18="","",Mitarbeiter!A18)</f>
        <v>Gilbert Gans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3"/>
      <c r="AE22" s="32"/>
      <c r="AF22" s="32"/>
      <c r="AG22" s="33"/>
      <c r="AI22">
        <f t="shared" si="2"/>
        <v>0</v>
      </c>
    </row>
    <row r="23" spans="1:35" x14ac:dyDescent="0.2">
      <c r="A23" s="16"/>
      <c r="B23" s="25" t="str">
        <f>IF(Mitarbeiter!A19="","",Mitarbeiter!A19)</f>
        <v>Emil Erpel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3"/>
      <c r="AE23" s="32"/>
      <c r="AF23" s="32"/>
      <c r="AG23" s="33"/>
      <c r="AI23">
        <f t="shared" si="2"/>
        <v>0</v>
      </c>
    </row>
    <row r="24" spans="1:35" x14ac:dyDescent="0.2">
      <c r="A24" s="16"/>
      <c r="B24" s="25" t="str">
        <f>IF(Mitarbeiter!A20="","",Mitarbeiter!A20)</f>
        <v>Freddy Duck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3"/>
      <c r="AE24" s="32"/>
      <c r="AF24" s="32"/>
      <c r="AG24" s="33"/>
      <c r="AI24">
        <f t="shared" si="2"/>
        <v>0</v>
      </c>
    </row>
    <row r="25" spans="1:35" x14ac:dyDescent="0.2">
      <c r="A25" s="16"/>
      <c r="B25" s="25" t="str">
        <f>IF(Mitarbeiter!A21="","",Mitarbeiter!A21)</f>
        <v>Golo Gans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32"/>
      <c r="AF25" s="32"/>
      <c r="AG25" s="33"/>
      <c r="AI25">
        <f t="shared" si="2"/>
        <v>0</v>
      </c>
    </row>
    <row r="26" spans="1:35" x14ac:dyDescent="0.2">
      <c r="A26" s="16"/>
      <c r="B26" s="25" t="str">
        <f>IF(Mitarbeiter!A22="","",Mitarbeiter!A22)</f>
        <v>Degenhard Duck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3"/>
      <c r="AE26" s="32"/>
      <c r="AF26" s="32"/>
      <c r="AG26" s="33"/>
      <c r="AI26">
        <f t="shared" si="2"/>
        <v>0</v>
      </c>
    </row>
    <row r="27" spans="1:35" x14ac:dyDescent="0.2">
      <c r="A27" s="16"/>
      <c r="B27" s="21" t="str">
        <f>IF(Mitarbeiter!A23="","",Mitarbeiter!A23)</f>
        <v>Gotthold Gans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5"/>
      <c r="AE27" s="34"/>
      <c r="AF27" s="34"/>
      <c r="AG27" s="35"/>
      <c r="AI27">
        <f t="shared" si="2"/>
        <v>0</v>
      </c>
    </row>
    <row r="28" spans="1:35" x14ac:dyDescent="0.2">
      <c r="A28" s="16" t="str">
        <f>IF(Mitarbeiter!A24="","",Mitarbeiter!A24)</f>
        <v/>
      </c>
      <c r="B28" s="20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7"/>
      <c r="AF28" s="37"/>
      <c r="AG28" s="37"/>
      <c r="AI28">
        <f t="shared" si="2"/>
        <v>0</v>
      </c>
    </row>
    <row r="29" spans="1:35" x14ac:dyDescent="0.2">
      <c r="A29" t="str">
        <f>IF(Mitarbeiter!A25="","",Mitarbeiter!A25)</f>
        <v/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I29">
        <f t="shared" si="2"/>
        <v>0</v>
      </c>
    </row>
    <row r="30" spans="1:35" x14ac:dyDescent="0.2">
      <c r="A30" t="str">
        <f>IF(Mitarbeiter!A26="","",Mitarbeiter!A26)</f>
        <v/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I30">
        <f t="shared" si="2"/>
        <v>0</v>
      </c>
    </row>
    <row r="31" spans="1:35" x14ac:dyDescent="0.2">
      <c r="A31" t="str">
        <f>IF(Mitarbeiter!A27="","",Mitarbeiter!A27)</f>
        <v/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I31">
        <f t="shared" si="2"/>
        <v>0</v>
      </c>
    </row>
    <row r="32" spans="1:35" x14ac:dyDescent="0.2">
      <c r="A32" t="str">
        <f>IF(Mitarbeiter!A28="","",Mitarbeiter!A28)</f>
        <v/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I32">
        <f t="shared" si="2"/>
        <v>0</v>
      </c>
    </row>
    <row r="33" spans="3:35" x14ac:dyDescent="0.2"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I33">
        <f t="shared" si="2"/>
        <v>0</v>
      </c>
    </row>
    <row r="34" spans="3:35" x14ac:dyDescent="0.2"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I34">
        <f t="shared" si="2"/>
        <v>0</v>
      </c>
    </row>
    <row r="35" spans="3:35" x14ac:dyDescent="0.2"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I35">
        <f t="shared" si="2"/>
        <v>0</v>
      </c>
    </row>
    <row r="36" spans="3:35" x14ac:dyDescent="0.2"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I36">
        <f t="shared" si="2"/>
        <v>0</v>
      </c>
    </row>
    <row r="37" spans="3:35" x14ac:dyDescent="0.2"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I37">
        <f t="shared" si="2"/>
        <v>0</v>
      </c>
    </row>
    <row r="38" spans="3:35" x14ac:dyDescent="0.2"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I38">
        <f t="shared" si="2"/>
        <v>0</v>
      </c>
    </row>
    <row r="39" spans="3:35" x14ac:dyDescent="0.2"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</row>
    <row r="40" spans="3:35" x14ac:dyDescent="0.2"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</row>
    <row r="41" spans="3:35" x14ac:dyDescent="0.2"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</row>
    <row r="42" spans="3:35" x14ac:dyDescent="0.2"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</row>
    <row r="43" spans="3:35" x14ac:dyDescent="0.2"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</row>
    <row r="44" spans="3:35" x14ac:dyDescent="0.2"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</row>
    <row r="45" spans="3:35" x14ac:dyDescent="0.2"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</row>
    <row r="46" spans="3:35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</row>
  </sheetData>
  <sheetProtection password="DC7F" sheet="1" objects="1" scenarios="1"/>
  <conditionalFormatting sqref="C5:AG6">
    <cfRule type="expression" dxfId="87" priority="9" stopIfTrue="1">
      <formula>WEEKDAY(C$6,2)&gt;5</formula>
    </cfRule>
  </conditionalFormatting>
  <conditionalFormatting sqref="C28:AG46">
    <cfRule type="expression" dxfId="86" priority="8" stopIfTrue="1">
      <formula>AND($A28&lt;&gt;"",WEEKDAY(C$6,2)&gt;5)</formula>
    </cfRule>
  </conditionalFormatting>
  <conditionalFormatting sqref="C7:AG27">
    <cfRule type="expression" dxfId="85" priority="11" stopIfTrue="1">
      <formula>AND($B7&lt;&gt;"",WEEKDAY(C$6,2)&gt;5)</formula>
    </cfRule>
  </conditionalFormatting>
  <conditionalFormatting sqref="AE3:AH4 AE28:AH28">
    <cfRule type="expression" dxfId="84" priority="5">
      <formula>AD$5&lt;&gt;""</formula>
    </cfRule>
  </conditionalFormatting>
  <conditionalFormatting sqref="AE5:AH27">
    <cfRule type="expression" dxfId="83" priority="4" stopIfTrue="1">
      <formula>AND(AE$5="",AD$5&lt;&gt;"")</formula>
    </cfRule>
  </conditionalFormatting>
  <conditionalFormatting sqref="AE4:AG4">
    <cfRule type="expression" dxfId="82" priority="3">
      <formula>AE$5&lt;&gt;""</formula>
    </cfRule>
  </conditionalFormatting>
  <conditionalFormatting sqref="AE28:AG28">
    <cfRule type="expression" dxfId="81" priority="2">
      <formula>AE$5&lt;&gt;""</formula>
    </cfRule>
  </conditionalFormatting>
  <conditionalFormatting sqref="AE5:AG27">
    <cfRule type="expression" dxfId="80" priority="1">
      <formula>AE$5=""</formula>
    </cfRule>
  </conditionalFormatting>
  <dataValidations count="1">
    <dataValidation type="list" allowBlank="1" showInputMessage="1" showErrorMessage="1" sqref="C7:AH46" xr:uid="{00000000-0002-0000-07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C8674F3B-036C-41E8-AAB2-DA526FC30CD0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7" stopIfTrue="1" id="{4321FB47-7B84-43FC-B1C3-099D0DFC314E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  <x14:conditionalFormatting xmlns:xm="http://schemas.microsoft.com/office/excel/2006/main">
          <x14:cfRule type="expression" priority="10" stopIfTrue="1" id="{2FC7BA9B-B9C1-424C-A7D9-20EDE1491DD7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AI46"/>
  <sheetViews>
    <sheetView workbookViewId="0"/>
  </sheetViews>
  <sheetFormatPr baseColWidth="10" defaultRowHeight="12.75" x14ac:dyDescent="0.2"/>
  <cols>
    <col min="1" max="1" width="5.28515625" customWidth="1"/>
    <col min="2" max="2" width="19.5703125" customWidth="1"/>
    <col min="3" max="34" width="4.5703125" customWidth="1"/>
  </cols>
  <sheetData>
    <row r="1" spans="1:35" x14ac:dyDescent="0.2">
      <c r="B1">
        <v>8</v>
      </c>
      <c r="C1" s="17" t="s">
        <v>43</v>
      </c>
      <c r="AI1" s="17" t="s">
        <v>45</v>
      </c>
    </row>
    <row r="2" spans="1:35" x14ac:dyDescent="0.2">
      <c r="B2">
        <v>2018</v>
      </c>
      <c r="D2" s="12" t="s">
        <v>44</v>
      </c>
      <c r="E2" t="str">
        <f>IF(B1=12,"anwesend für Weihnachten","anwesend für Feiertag")</f>
        <v>anwesend für Feiertag</v>
      </c>
    </row>
    <row r="3" spans="1:35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5" x14ac:dyDescent="0.2">
      <c r="A4" s="16"/>
      <c r="B4" s="31" t="s">
        <v>15</v>
      </c>
      <c r="C4" s="30" t="str">
        <f>TEXT(DATE(B2,B1,1),"MMMM")</f>
        <v>August</v>
      </c>
      <c r="D4" s="28"/>
      <c r="E4" s="28"/>
      <c r="F4" s="29"/>
      <c r="G4" s="18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5" x14ac:dyDescent="0.2">
      <c r="A5" s="16"/>
      <c r="B5" s="22"/>
      <c r="C5" s="23">
        <f>DATE(B2,B1,1)</f>
        <v>43313</v>
      </c>
      <c r="D5" s="23">
        <f>IFERROR(IF(MONTH(C5+1)&gt;$B$1,"",C5+1),"")</f>
        <v>43314</v>
      </c>
      <c r="E5" s="23">
        <f t="shared" ref="E5:AG5" si="0">IFERROR(IF(MONTH(D5+1)&gt;$B$1,"",D5+1),"")</f>
        <v>43315</v>
      </c>
      <c r="F5" s="23">
        <f t="shared" si="0"/>
        <v>43316</v>
      </c>
      <c r="G5" s="23">
        <f t="shared" si="0"/>
        <v>43317</v>
      </c>
      <c r="H5" s="23">
        <f t="shared" si="0"/>
        <v>43318</v>
      </c>
      <c r="I5" s="23">
        <f t="shared" si="0"/>
        <v>43319</v>
      </c>
      <c r="J5" s="23">
        <f t="shared" si="0"/>
        <v>43320</v>
      </c>
      <c r="K5" s="23">
        <f t="shared" si="0"/>
        <v>43321</v>
      </c>
      <c r="L5" s="23">
        <f t="shared" si="0"/>
        <v>43322</v>
      </c>
      <c r="M5" s="23">
        <f t="shared" si="0"/>
        <v>43323</v>
      </c>
      <c r="N5" s="23">
        <f t="shared" si="0"/>
        <v>43324</v>
      </c>
      <c r="O5" s="23">
        <f t="shared" si="0"/>
        <v>43325</v>
      </c>
      <c r="P5" s="23">
        <f t="shared" si="0"/>
        <v>43326</v>
      </c>
      <c r="Q5" s="23">
        <f t="shared" si="0"/>
        <v>43327</v>
      </c>
      <c r="R5" s="23">
        <f t="shared" si="0"/>
        <v>43328</v>
      </c>
      <c r="S5" s="23">
        <f t="shared" si="0"/>
        <v>43329</v>
      </c>
      <c r="T5" s="23">
        <f t="shared" si="0"/>
        <v>43330</v>
      </c>
      <c r="U5" s="23">
        <f t="shared" si="0"/>
        <v>43331</v>
      </c>
      <c r="V5" s="23">
        <f>IFERROR(IF(MONTH(U5+1)&gt;$B$1,"",U5+1),"")</f>
        <v>43332</v>
      </c>
      <c r="W5" s="23">
        <f t="shared" si="0"/>
        <v>43333</v>
      </c>
      <c r="X5" s="23">
        <f t="shared" si="0"/>
        <v>43334</v>
      </c>
      <c r="Y5" s="23">
        <f t="shared" si="0"/>
        <v>43335</v>
      </c>
      <c r="Z5" s="23">
        <f t="shared" si="0"/>
        <v>43336</v>
      </c>
      <c r="AA5" s="23">
        <f t="shared" si="0"/>
        <v>43337</v>
      </c>
      <c r="AB5" s="23">
        <f t="shared" si="0"/>
        <v>43338</v>
      </c>
      <c r="AC5" s="23">
        <f t="shared" si="0"/>
        <v>43339</v>
      </c>
      <c r="AD5" s="24">
        <f t="shared" si="0"/>
        <v>43340</v>
      </c>
      <c r="AE5" s="23">
        <f t="shared" si="0"/>
        <v>43341</v>
      </c>
      <c r="AF5" s="23">
        <f t="shared" si="0"/>
        <v>43342</v>
      </c>
      <c r="AG5" s="24">
        <f t="shared" si="0"/>
        <v>43343</v>
      </c>
    </row>
    <row r="6" spans="1:35" x14ac:dyDescent="0.2">
      <c r="A6" s="16"/>
      <c r="B6" s="25"/>
      <c r="C6" s="26">
        <f>C5</f>
        <v>43313</v>
      </c>
      <c r="D6" s="26">
        <f t="shared" ref="D6:AG6" si="1">D5</f>
        <v>43314</v>
      </c>
      <c r="E6" s="26">
        <f t="shared" si="1"/>
        <v>43315</v>
      </c>
      <c r="F6" s="26">
        <f t="shared" si="1"/>
        <v>43316</v>
      </c>
      <c r="G6" s="26">
        <f t="shared" si="1"/>
        <v>43317</v>
      </c>
      <c r="H6" s="26">
        <f t="shared" si="1"/>
        <v>43318</v>
      </c>
      <c r="I6" s="26">
        <f t="shared" si="1"/>
        <v>43319</v>
      </c>
      <c r="J6" s="26">
        <f t="shared" si="1"/>
        <v>43320</v>
      </c>
      <c r="K6" s="26">
        <f t="shared" si="1"/>
        <v>43321</v>
      </c>
      <c r="L6" s="26">
        <f t="shared" si="1"/>
        <v>43322</v>
      </c>
      <c r="M6" s="26">
        <f t="shared" si="1"/>
        <v>43323</v>
      </c>
      <c r="N6" s="26">
        <f t="shared" si="1"/>
        <v>43324</v>
      </c>
      <c r="O6" s="26">
        <f t="shared" si="1"/>
        <v>43325</v>
      </c>
      <c r="P6" s="26">
        <f t="shared" si="1"/>
        <v>43326</v>
      </c>
      <c r="Q6" s="26">
        <f t="shared" si="1"/>
        <v>43327</v>
      </c>
      <c r="R6" s="26">
        <f t="shared" si="1"/>
        <v>43328</v>
      </c>
      <c r="S6" s="26">
        <f t="shared" si="1"/>
        <v>43329</v>
      </c>
      <c r="T6" s="26">
        <f t="shared" si="1"/>
        <v>43330</v>
      </c>
      <c r="U6" s="26">
        <f t="shared" si="1"/>
        <v>43331</v>
      </c>
      <c r="V6" s="26">
        <f t="shared" si="1"/>
        <v>43332</v>
      </c>
      <c r="W6" s="26">
        <f t="shared" si="1"/>
        <v>43333</v>
      </c>
      <c r="X6" s="26">
        <f t="shared" si="1"/>
        <v>43334</v>
      </c>
      <c r="Y6" s="26">
        <f t="shared" si="1"/>
        <v>43335</v>
      </c>
      <c r="Z6" s="26">
        <f t="shared" si="1"/>
        <v>43336</v>
      </c>
      <c r="AA6" s="26">
        <f t="shared" si="1"/>
        <v>43337</v>
      </c>
      <c r="AB6" s="26">
        <f t="shared" si="1"/>
        <v>43338</v>
      </c>
      <c r="AC6" s="26">
        <f t="shared" si="1"/>
        <v>43339</v>
      </c>
      <c r="AD6" s="27">
        <f t="shared" si="1"/>
        <v>43340</v>
      </c>
      <c r="AE6" s="26">
        <f t="shared" si="1"/>
        <v>43341</v>
      </c>
      <c r="AF6" s="26">
        <f t="shared" si="1"/>
        <v>43342</v>
      </c>
      <c r="AG6" s="27">
        <f t="shared" si="1"/>
        <v>43343</v>
      </c>
    </row>
    <row r="7" spans="1:35" x14ac:dyDescent="0.2">
      <c r="A7" s="16"/>
      <c r="B7" s="25" t="str">
        <f>IF(Mitarbeiter!A3="","",Mitarbeiter!A3)</f>
        <v>Donald Duck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3"/>
      <c r="AE7" s="32"/>
      <c r="AF7" s="32"/>
      <c r="AG7" s="33"/>
      <c r="AI7">
        <f>COUNTIF(C7:AG7,"U")</f>
        <v>0</v>
      </c>
    </row>
    <row r="8" spans="1:35" x14ac:dyDescent="0.2">
      <c r="A8" s="16"/>
      <c r="B8" s="25" t="str">
        <f>IF(Mitarbeiter!A4="","",Mitarbeiter!A4)</f>
        <v>Daisy Duck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3"/>
      <c r="AE8" s="32"/>
      <c r="AF8" s="32"/>
      <c r="AG8" s="33"/>
      <c r="AI8">
        <f t="shared" ref="AI8:AI38" si="2">COUNTIF(C8:AG8,"U")</f>
        <v>0</v>
      </c>
    </row>
    <row r="9" spans="1:35" x14ac:dyDescent="0.2">
      <c r="A9" s="16"/>
      <c r="B9" s="25" t="str">
        <f>IF(Mitarbeiter!A5="","",Mitarbeiter!A5)</f>
        <v>Tick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3"/>
      <c r="AE9" s="32"/>
      <c r="AF9" s="32"/>
      <c r="AG9" s="33"/>
      <c r="AI9">
        <f t="shared" si="2"/>
        <v>0</v>
      </c>
    </row>
    <row r="10" spans="1:35" x14ac:dyDescent="0.2">
      <c r="A10" s="16"/>
      <c r="B10" s="25" t="str">
        <f>IF(Mitarbeiter!A6="","",Mitarbeiter!A6)</f>
        <v>Trick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3"/>
      <c r="AE10" s="32"/>
      <c r="AF10" s="32"/>
      <c r="AG10" s="33"/>
      <c r="AI10">
        <f t="shared" si="2"/>
        <v>0</v>
      </c>
    </row>
    <row r="11" spans="1:35" x14ac:dyDescent="0.2">
      <c r="A11" s="16"/>
      <c r="B11" s="25" t="str">
        <f>IF(Mitarbeiter!A7="","",Mitarbeiter!A7)</f>
        <v>Track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3"/>
      <c r="AE11" s="32"/>
      <c r="AF11" s="32"/>
      <c r="AG11" s="33"/>
      <c r="AI11">
        <f t="shared" si="2"/>
        <v>0</v>
      </c>
    </row>
    <row r="12" spans="1:35" x14ac:dyDescent="0.2">
      <c r="A12" s="16"/>
      <c r="B12" s="25" t="str">
        <f>IF(Mitarbeiter!A8="","",Mitarbeiter!A8)</f>
        <v>Daniel Düsentrieb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3"/>
      <c r="AE12" s="32"/>
      <c r="AF12" s="32"/>
      <c r="AG12" s="33"/>
      <c r="AI12">
        <f t="shared" si="2"/>
        <v>0</v>
      </c>
    </row>
    <row r="13" spans="1:35" x14ac:dyDescent="0.2">
      <c r="A13" s="16"/>
      <c r="B13" s="25" t="str">
        <f>IF(Mitarbeiter!A9="","",Mitarbeiter!A9)</f>
        <v>Panzerknacker I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3"/>
      <c r="AE13" s="32"/>
      <c r="AF13" s="32"/>
      <c r="AG13" s="33"/>
      <c r="AI13">
        <f t="shared" si="2"/>
        <v>0</v>
      </c>
    </row>
    <row r="14" spans="1:35" x14ac:dyDescent="0.2">
      <c r="A14" s="16"/>
      <c r="B14" s="25" t="str">
        <f>IF(Mitarbeiter!A10="","",Mitarbeiter!A10)</f>
        <v>Panzerknacker II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3"/>
      <c r="AE14" s="32"/>
      <c r="AF14" s="32"/>
      <c r="AG14" s="33"/>
      <c r="AI14">
        <f t="shared" si="2"/>
        <v>0</v>
      </c>
    </row>
    <row r="15" spans="1:35" x14ac:dyDescent="0.2">
      <c r="A15" s="16"/>
      <c r="B15" s="25" t="str">
        <f>IF(Mitarbeiter!A11="","",Mitarbeiter!A11)</f>
        <v>Panzerknacker III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3"/>
      <c r="AE15" s="32"/>
      <c r="AF15" s="32"/>
      <c r="AG15" s="33"/>
      <c r="AI15">
        <f t="shared" si="2"/>
        <v>0</v>
      </c>
    </row>
    <row r="16" spans="1:35" x14ac:dyDescent="0.2">
      <c r="A16" s="16"/>
      <c r="B16" s="25" t="str">
        <f>IF(Mitarbeiter!A12="","",Mitarbeiter!A12)</f>
        <v>Gundel Gaukley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3"/>
      <c r="AE16" s="32"/>
      <c r="AF16" s="32"/>
      <c r="AG16" s="33"/>
      <c r="AI16">
        <f t="shared" si="2"/>
        <v>0</v>
      </c>
    </row>
    <row r="17" spans="1:35" x14ac:dyDescent="0.2">
      <c r="A17" s="16"/>
      <c r="B17" s="25" t="str">
        <f>IF(Mitarbeiter!A13="","",Mitarbeiter!A13)</f>
        <v>Dagobert Duck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3"/>
      <c r="AE17" s="32"/>
      <c r="AF17" s="32"/>
      <c r="AG17" s="33"/>
      <c r="AI17">
        <f t="shared" si="2"/>
        <v>0</v>
      </c>
    </row>
    <row r="18" spans="1:35" x14ac:dyDescent="0.2">
      <c r="A18" s="16"/>
      <c r="B18" s="25" t="str">
        <f>IF(Mitarbeiter!A14="","",Mitarbeiter!A14)</f>
        <v>Dustav Gans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3"/>
      <c r="AE18" s="32"/>
      <c r="AF18" s="32"/>
      <c r="AG18" s="33"/>
      <c r="AI18">
        <f t="shared" si="2"/>
        <v>0</v>
      </c>
    </row>
    <row r="19" spans="1:35" x14ac:dyDescent="0.2">
      <c r="A19" s="16"/>
      <c r="B19" s="25" t="str">
        <f>IF(Mitarbeiter!A15="","",Mitarbeiter!A15)</f>
        <v>Anette Duck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3"/>
      <c r="AE19" s="32"/>
      <c r="AF19" s="32"/>
      <c r="AG19" s="33"/>
      <c r="AI19">
        <f t="shared" si="2"/>
        <v>0</v>
      </c>
    </row>
    <row r="20" spans="1:35" x14ac:dyDescent="0.2">
      <c r="A20" s="16"/>
      <c r="B20" s="25" t="str">
        <f>IF(Mitarbeiter!A16="","",Mitarbeiter!A16)</f>
        <v>Primus von Quack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3"/>
      <c r="AE20" s="32"/>
      <c r="AF20" s="32"/>
      <c r="AG20" s="33"/>
      <c r="AI20">
        <f t="shared" si="2"/>
        <v>0</v>
      </c>
    </row>
    <row r="21" spans="1:35" x14ac:dyDescent="0.2">
      <c r="A21" s="16"/>
      <c r="B21" s="25" t="str">
        <f>IF(Mitarbeiter!A17="","",Mitarbeiter!A17)</f>
        <v>Franz Gans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3"/>
      <c r="AE21" s="32"/>
      <c r="AF21" s="32"/>
      <c r="AG21" s="33"/>
      <c r="AI21">
        <f t="shared" si="2"/>
        <v>0</v>
      </c>
    </row>
    <row r="22" spans="1:35" x14ac:dyDescent="0.2">
      <c r="A22" s="16"/>
      <c r="B22" s="25" t="str">
        <f>IF(Mitarbeiter!A18="","",Mitarbeiter!A18)</f>
        <v>Gilbert Gans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3"/>
      <c r="AE22" s="32"/>
      <c r="AF22" s="32"/>
      <c r="AG22" s="33"/>
      <c r="AI22">
        <f t="shared" si="2"/>
        <v>0</v>
      </c>
    </row>
    <row r="23" spans="1:35" x14ac:dyDescent="0.2">
      <c r="A23" s="16"/>
      <c r="B23" s="25" t="str">
        <f>IF(Mitarbeiter!A19="","",Mitarbeiter!A19)</f>
        <v>Emil Erpel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3"/>
      <c r="AE23" s="32"/>
      <c r="AF23" s="32"/>
      <c r="AG23" s="33"/>
      <c r="AI23">
        <f t="shared" si="2"/>
        <v>0</v>
      </c>
    </row>
    <row r="24" spans="1:35" x14ac:dyDescent="0.2">
      <c r="A24" s="16"/>
      <c r="B24" s="25" t="str">
        <f>IF(Mitarbeiter!A20="","",Mitarbeiter!A20)</f>
        <v>Freddy Duck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3"/>
      <c r="AE24" s="32"/>
      <c r="AF24" s="32"/>
      <c r="AG24" s="33"/>
      <c r="AI24">
        <f t="shared" si="2"/>
        <v>0</v>
      </c>
    </row>
    <row r="25" spans="1:35" x14ac:dyDescent="0.2">
      <c r="A25" s="16"/>
      <c r="B25" s="25" t="str">
        <f>IF(Mitarbeiter!A21="","",Mitarbeiter!A21)</f>
        <v>Golo Gans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32"/>
      <c r="AF25" s="32"/>
      <c r="AG25" s="33"/>
      <c r="AI25">
        <f t="shared" si="2"/>
        <v>0</v>
      </c>
    </row>
    <row r="26" spans="1:35" x14ac:dyDescent="0.2">
      <c r="A26" s="16"/>
      <c r="B26" s="25" t="str">
        <f>IF(Mitarbeiter!A22="","",Mitarbeiter!A22)</f>
        <v>Degenhard Duck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3"/>
      <c r="AE26" s="32"/>
      <c r="AF26" s="32"/>
      <c r="AG26" s="33"/>
      <c r="AI26">
        <f t="shared" si="2"/>
        <v>0</v>
      </c>
    </row>
    <row r="27" spans="1:35" x14ac:dyDescent="0.2">
      <c r="A27" s="16"/>
      <c r="B27" s="21" t="str">
        <f>IF(Mitarbeiter!A23="","",Mitarbeiter!A23)</f>
        <v>Gotthold Gans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5"/>
      <c r="AE27" s="34"/>
      <c r="AF27" s="34"/>
      <c r="AG27" s="35"/>
      <c r="AI27">
        <f t="shared" si="2"/>
        <v>0</v>
      </c>
    </row>
    <row r="28" spans="1:35" x14ac:dyDescent="0.2">
      <c r="A28" s="16" t="str">
        <f>IF(Mitarbeiter!A24="","",Mitarbeiter!A24)</f>
        <v/>
      </c>
      <c r="B28" s="20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7"/>
      <c r="AF28" s="37"/>
      <c r="AG28" s="37"/>
      <c r="AI28">
        <f t="shared" si="2"/>
        <v>0</v>
      </c>
    </row>
    <row r="29" spans="1:35" x14ac:dyDescent="0.2">
      <c r="A29" t="str">
        <f>IF(Mitarbeiter!A25="","",Mitarbeiter!A25)</f>
        <v/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I29">
        <f t="shared" si="2"/>
        <v>0</v>
      </c>
    </row>
    <row r="30" spans="1:35" x14ac:dyDescent="0.2">
      <c r="A30" t="str">
        <f>IF(Mitarbeiter!A26="","",Mitarbeiter!A26)</f>
        <v/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I30">
        <f t="shared" si="2"/>
        <v>0</v>
      </c>
    </row>
    <row r="31" spans="1:35" x14ac:dyDescent="0.2">
      <c r="A31" t="str">
        <f>IF(Mitarbeiter!A27="","",Mitarbeiter!A27)</f>
        <v/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I31">
        <f t="shared" si="2"/>
        <v>0</v>
      </c>
    </row>
    <row r="32" spans="1:35" x14ac:dyDescent="0.2">
      <c r="A32" t="str">
        <f>IF(Mitarbeiter!A28="","",Mitarbeiter!A28)</f>
        <v/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I32">
        <f t="shared" si="2"/>
        <v>0</v>
      </c>
    </row>
    <row r="33" spans="3:35" x14ac:dyDescent="0.2"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I33">
        <f t="shared" si="2"/>
        <v>0</v>
      </c>
    </row>
    <row r="34" spans="3:35" x14ac:dyDescent="0.2"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I34">
        <f t="shared" si="2"/>
        <v>0</v>
      </c>
    </row>
    <row r="35" spans="3:35" x14ac:dyDescent="0.2"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I35">
        <f t="shared" si="2"/>
        <v>0</v>
      </c>
    </row>
    <row r="36" spans="3:35" x14ac:dyDescent="0.2"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I36">
        <f t="shared" si="2"/>
        <v>0</v>
      </c>
    </row>
    <row r="37" spans="3:35" x14ac:dyDescent="0.2"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I37">
        <f t="shared" si="2"/>
        <v>0</v>
      </c>
    </row>
    <row r="38" spans="3:35" x14ac:dyDescent="0.2"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I38">
        <f t="shared" si="2"/>
        <v>0</v>
      </c>
    </row>
    <row r="39" spans="3:35" x14ac:dyDescent="0.2"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</row>
    <row r="40" spans="3:35" x14ac:dyDescent="0.2"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</row>
    <row r="41" spans="3:35" x14ac:dyDescent="0.2"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</row>
    <row r="42" spans="3:35" x14ac:dyDescent="0.2"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</row>
    <row r="43" spans="3:35" x14ac:dyDescent="0.2"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</row>
    <row r="44" spans="3:35" x14ac:dyDescent="0.2"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</row>
    <row r="45" spans="3:35" x14ac:dyDescent="0.2"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</row>
    <row r="46" spans="3:35" x14ac:dyDescent="0.2"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</row>
  </sheetData>
  <sheetProtection password="DC7F" sheet="1" objects="1" scenarios="1"/>
  <conditionalFormatting sqref="C5:AG6">
    <cfRule type="expression" dxfId="76" priority="9" stopIfTrue="1">
      <formula>WEEKDAY(C$6,2)&gt;5</formula>
    </cfRule>
  </conditionalFormatting>
  <conditionalFormatting sqref="C28:AG46">
    <cfRule type="expression" dxfId="75" priority="8" stopIfTrue="1">
      <formula>AND($A28&lt;&gt;"",WEEKDAY(C$6,2)&gt;5)</formula>
    </cfRule>
  </conditionalFormatting>
  <conditionalFormatting sqref="C7:AG27">
    <cfRule type="expression" dxfId="74" priority="11" stopIfTrue="1">
      <formula>AND($B7&lt;&gt;"",WEEKDAY(C$6,2)&gt;5)</formula>
    </cfRule>
  </conditionalFormatting>
  <conditionalFormatting sqref="AE3:AH4 AE28:AH28">
    <cfRule type="expression" dxfId="73" priority="5">
      <formula>AD$5&lt;&gt;""</formula>
    </cfRule>
  </conditionalFormatting>
  <conditionalFormatting sqref="AE5:AH27">
    <cfRule type="expression" dxfId="72" priority="4" stopIfTrue="1">
      <formula>AND(AE$5="",AD$5&lt;&gt;"")</formula>
    </cfRule>
  </conditionalFormatting>
  <conditionalFormatting sqref="AE4:AG4">
    <cfRule type="expression" dxfId="71" priority="3">
      <formula>AE$5&lt;&gt;""</formula>
    </cfRule>
  </conditionalFormatting>
  <conditionalFormatting sqref="AE28:AG28">
    <cfRule type="expression" dxfId="70" priority="2">
      <formula>AE$5&lt;&gt;""</formula>
    </cfRule>
  </conditionalFormatting>
  <conditionalFormatting sqref="AE5:AG27">
    <cfRule type="expression" dxfId="69" priority="1">
      <formula>AE$5=""</formula>
    </cfRule>
  </conditionalFormatting>
  <dataValidations count="1">
    <dataValidation type="list" allowBlank="1" showInputMessage="1" showErrorMessage="1" sqref="C7:AH46" xr:uid="{00000000-0002-0000-0800-000000000000}">
      <formula1>"D,U,G,K,TZ,A"</formula1>
    </dataValidation>
  </dataValidations>
  <pageMargins left="0.7" right="0.7" top="0.78740157499999996" bottom="0.78740157499999996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stopIfTrue="1" id="{9CEBB94E-FFB8-46DB-828A-4EFCC3BF6E39}">
            <xm:f>AND(COUNTIF(Feiertage!$B$2:$L$22,C$6)&gt;0,C5&lt;&gt;"")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C5:AG6</xm:sqref>
        </x14:conditionalFormatting>
        <x14:conditionalFormatting xmlns:xm="http://schemas.microsoft.com/office/excel/2006/main">
          <x14:cfRule type="expression" priority="7" stopIfTrue="1" id="{85A01DD5-203E-476A-A6CF-533D0CCB58E7}">
            <xm:f>AND($A28&lt;&gt;"",COUNTIF(Feiertage!$B$2:$K$16,C$6)&gt;0,C$6&lt;&gt;"")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C28:AG46</xm:sqref>
        </x14:conditionalFormatting>
        <x14:conditionalFormatting xmlns:xm="http://schemas.microsoft.com/office/excel/2006/main">
          <x14:cfRule type="expression" priority="10" stopIfTrue="1" id="{6B74BB16-3747-47B5-8663-17731E39F03E}">
            <xm:f>AND($B7&lt;&gt;"",COUNTIF(Feiertage!$B$2:$K$16,C$6)&gt;0,C$6&lt;&gt;"")</xm:f>
            <x14:dxf>
              <fill>
                <patternFill>
                  <bgColor theme="0" tint="-0.34998626667073579"/>
                </patternFill>
              </fill>
            </x14:dxf>
          </x14:cfRule>
          <xm:sqref>C7:AG27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</vt:i4>
      </vt:variant>
    </vt:vector>
  </HeadingPairs>
  <TitlesOfParts>
    <vt:vector size="15" baseType="lpstr">
      <vt:lpstr>Mitarbeiter</vt:lpstr>
      <vt:lpstr>Januar</vt:lpstr>
      <vt:lpstr>Februar</vt:lpstr>
      <vt:lpstr>März</vt:lpstr>
      <vt:lpstr>April</vt:lpstr>
      <vt:lpstr>Mai</vt:lpstr>
      <vt:lpstr>Juni</vt:lpstr>
      <vt:lpstr>Juli</vt:lpstr>
      <vt:lpstr>August</vt:lpstr>
      <vt:lpstr>September</vt:lpstr>
      <vt:lpstr>Oktober</vt:lpstr>
      <vt:lpstr>November</vt:lpstr>
      <vt:lpstr>Dezember</vt:lpstr>
      <vt:lpstr>Feiertage</vt:lpstr>
      <vt:lpstr>Feiertage</vt:lpstr>
    </vt:vector>
  </TitlesOfParts>
  <Company>Wacker-Chemie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Wacker-Chemie GmbH</dc:creator>
  <cp:lastModifiedBy>Rene Martin</cp:lastModifiedBy>
  <dcterms:created xsi:type="dcterms:W3CDTF">2003-02-28T11:10:14Z</dcterms:created>
  <dcterms:modified xsi:type="dcterms:W3CDTF">2018-02-08T11:31:04Z</dcterms:modified>
</cp:coreProperties>
</file>