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DieseArbeitsmappe" defaultThemeVersion="123820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9\"/>
    </mc:Choice>
  </mc:AlternateContent>
  <xr:revisionPtr revIDLastSave="0" documentId="13_ncr:1_{CA505902-E07D-42A0-A238-DB1177157377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Tabelle1" sheetId="4" r:id="rId1"/>
    <sheet name="Datenbank" sheetId="3" r:id="rId2"/>
  </sheets>
  <definedNames>
    <definedName name="_xlcn.WorksheetConnection_0706Datenbankfunktionen.xlsxtblVerkäufe1" hidden="1">tblVerkäufe[]</definedName>
  </definedNames>
  <calcPr calcId="191029"/>
  <pivotCaches>
    <pivotCache cacheId="0" r:id="rId3"/>
  </pivotCaches>
  <extLst>
    <ext xmlns:x15="http://schemas.microsoft.com/office/spreadsheetml/2010/11/main" uri="{FCE2AD5D-F65C-4FA6-A056-5C36A1767C68}">
      <x15:dataModel>
        <x15:modelTables>
          <x15:modelTable id="tblVerkäufe" name="tblVerkäufe" connection="WorksheetConnection_0706Datenbankfunktionen.xlsx!tblVerkäufe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" l="1"/>
  <c r="B7" i="4"/>
  <c r="E4" i="4"/>
  <c r="A7" i="4"/>
  <c r="B6" i="4"/>
  <c r="G4" i="4"/>
  <c r="B12" i="4"/>
  <c r="A4" i="4"/>
  <c r="C3" i="4"/>
  <c r="B10" i="4"/>
  <c r="B11" i="4"/>
  <c r="B8" i="4"/>
  <c r="C8" i="4" s="1"/>
  <c r="B4" i="4"/>
  <c r="C4" i="4" s="1"/>
  <c r="B5" i="4"/>
  <c r="A10" i="4"/>
  <c r="C5" i="4"/>
  <c r="H11" i="4"/>
  <c r="B9" i="4"/>
  <c r="C9" i="4" s="1"/>
  <c r="C13" i="4"/>
  <c r="C12" i="4"/>
  <c r="C6" i="4"/>
  <c r="C7" i="4"/>
  <c r="C11" i="4" l="1"/>
  <c r="G10" i="4"/>
  <c r="E3" i="4"/>
  <c r="E8" i="4"/>
  <c r="E6" i="4"/>
  <c r="G3" i="4"/>
  <c r="G6" i="4"/>
  <c r="C10" i="4"/>
  <c r="E9" i="4"/>
  <c r="E10" i="4"/>
  <c r="E5" i="4"/>
  <c r="G5" i="4"/>
  <c r="G8" i="4"/>
  <c r="G7" i="4"/>
  <c r="G9" i="4"/>
  <c r="E7" i="4"/>
  <c r="H7" i="4" l="1"/>
  <c r="H8" i="4"/>
  <c r="H6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EC48651-0226-48DE-A2E9-545AF476ADD3}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1C5C9D8C-B295-4E22-A1CB-A58CAD8BB7E5}" name="WorksheetConnection_0706Datenbankfunktionen.xlsx!tblVerkäufe" type="102" refreshedVersion="6" minRefreshableVersion="5">
    <extLst>
      <ext xmlns:x15="http://schemas.microsoft.com/office/spreadsheetml/2010/11/main" uri="{DE250136-89BD-433C-8126-D09CA5730AF9}">
        <x15:connection id="tblVerkäufe">
          <x15:rangePr sourceName="_xlcn.WorksheetConnection_0706Datenbankfunktionen.xlsxtblVerkäufe1"/>
        </x15:connection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10">
    <s v="ThisWorkbookDataModel"/>
    <s v="[tblVerkäufe].[Verkäufer].&amp;[C. Breuer]"/>
    <s v="[tblVerkäufe].[Artikel].&amp;[Briefpapier]"/>
    <s v="[tblVerkäufe].[Verkäufer].&amp;[B. Weidner]"/>
    <s v="[tblVerkäufe].[Artikel].&amp;[Klebeetiketten]"/>
    <s v="[tblVerkäufe].[Verkäufer].&amp;[E. Sauerbier]"/>
    <s v="[tblVerkäufe].[Artikel].&amp;[Briefumschläge]"/>
    <s v="[tblVerkäufe].[Verkäufer].[All]"/>
    <s v="[Measures].[Summe von Umsatz]"/>
    <s v="[tblVerkäufe].[Verkäufer].Members"/>
  </metadataStrings>
  <mdxMetadata count="35">
    <mdx n="0" f="m">
      <t c="2">
        <n x="1"/>
        <n x="2"/>
      </t>
    </mdx>
    <mdx n="0" f="m">
      <t c="2">
        <n x="3"/>
        <n x="4"/>
      </t>
    </mdx>
    <mdx n="0" f="m">
      <t c="2">
        <n x="3"/>
        <n x="2"/>
      </t>
    </mdx>
    <mdx n="0" f="m">
      <t c="1">
        <n x="5"/>
      </t>
    </mdx>
    <mdx n="0" f="m">
      <t c="2">
        <n x="1"/>
        <n x="4"/>
      </t>
    </mdx>
    <mdx n="0" f="m">
      <t c="2">
        <n x="1"/>
        <n x="6"/>
      </t>
    </mdx>
    <mdx n="0" f="m">
      <t c="1">
        <n x="7"/>
      </t>
    </mdx>
    <mdx n="0" f="m">
      <t c="1">
        <n x="1"/>
      </t>
    </mdx>
    <mdx n="0" f="m">
      <t c="2">
        <n x="5"/>
        <n x="4"/>
      </t>
    </mdx>
    <mdx n="0" f="m">
      <t c="1">
        <n x="3"/>
      </t>
    </mdx>
    <mdx n="0" f="m">
      <t c="1">
        <n x="8"/>
      </t>
    </mdx>
    <mdx n="0" f="m">
      <t c="2">
        <n x="5"/>
        <n x="6"/>
      </t>
    </mdx>
    <mdx n="0" f="m">
      <t c="2">
        <n x="3"/>
        <n x="6"/>
      </t>
    </mdx>
    <mdx n="0" f="m">
      <t c="2">
        <n x="5"/>
        <n x="2"/>
      </t>
    </mdx>
    <mdx n="0" f="v">
      <t c="3">
        <n x="1"/>
        <n x="4"/>
        <n x="8"/>
      </t>
    </mdx>
    <mdx n="0" f="v">
      <t c="3">
        <n x="5"/>
        <n x="6"/>
        <n x="8"/>
      </t>
    </mdx>
    <mdx n="0" f="v">
      <t c="3">
        <n x="1"/>
        <n x="6"/>
        <n x="8"/>
      </t>
    </mdx>
    <mdx n="0" f="v">
      <t c="3">
        <n x="1"/>
        <n x="2"/>
        <n x="8"/>
      </t>
    </mdx>
    <mdx n="0" f="v">
      <t c="3">
        <n x="3"/>
        <n x="4"/>
        <n x="8"/>
      </t>
    </mdx>
    <mdx n="0" f="v">
      <t c="2">
        <n x="7"/>
        <n x="8"/>
      </t>
    </mdx>
    <mdx n="0" f="v">
      <t c="3">
        <n x="5"/>
        <n x="2"/>
        <n x="8"/>
      </t>
    </mdx>
    <mdx n="0" f="v">
      <t c="3">
        <n x="3"/>
        <n x="6"/>
        <n x="8"/>
      </t>
    </mdx>
    <mdx n="0" f="v">
      <t c="3">
        <n x="5"/>
        <n x="4"/>
        <n x="8"/>
      </t>
    </mdx>
    <mdx n="0" f="v">
      <t c="3">
        <n x="3"/>
        <n x="2"/>
        <n x="8"/>
      </t>
    </mdx>
    <mdx n="0" f="s">
      <ms ns="9" c="0"/>
    </mdx>
    <mdx n="0" f="c">
      <ms ns="9" c="0"/>
    </mdx>
    <mdx n="0" f="r">
      <t c="1">
        <n x="7"/>
      </t>
    </mdx>
    <mdx n="0" f="r">
      <t c="1">
        <n x="1"/>
      </t>
    </mdx>
    <mdx n="0" f="r">
      <t c="1">
        <n x="5"/>
      </t>
    </mdx>
    <mdx n="0" f="r">
      <t c="1">
        <n x="3"/>
      </t>
    </mdx>
    <mdx n="0" f="s">
      <ms ns="9" c="1" o="d">
        <n x="8"/>
      </ms>
    </mdx>
    <mdx n="0" f="c">
      <ms ns="9" c="1" o="d">
        <n x="8"/>
      </ms>
    </mdx>
    <mdx n="0" f="v">
      <t c="2">
        <n x="5"/>
        <n x="8"/>
      </t>
    </mdx>
    <mdx n="0" f="v">
      <t c="2">
        <n x="1"/>
        <n x="8"/>
      </t>
    </mdx>
    <mdx n="0" f="v">
      <t c="2">
        <n x="3"/>
        <n x="8"/>
      </t>
    </mdx>
  </mdxMetadata>
  <valueMetadata count="35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</valueMetadata>
</metadata>
</file>

<file path=xl/sharedStrings.xml><?xml version="1.0" encoding="utf-8"?>
<sst xmlns="http://schemas.openxmlformats.org/spreadsheetml/2006/main" count="235" uniqueCount="20">
  <si>
    <t>Datum</t>
  </si>
  <si>
    <t>Verkäufer</t>
  </si>
  <si>
    <t>Artikel</t>
  </si>
  <si>
    <t>Kunde</t>
  </si>
  <si>
    <t>Menge</t>
  </si>
  <si>
    <t>Umsatz</t>
  </si>
  <si>
    <t>Art &amp; Design</t>
  </si>
  <si>
    <t>Casarossa</t>
  </si>
  <si>
    <t>Uschi</t>
  </si>
  <si>
    <t>C. Breuer</t>
  </si>
  <si>
    <t>Klebeetiketten</t>
  </si>
  <si>
    <t>Papier &amp; Deco</t>
  </si>
  <si>
    <t>Briefpapier</t>
  </si>
  <si>
    <t>Hugos Shop</t>
  </si>
  <si>
    <t>B. Weidner</t>
  </si>
  <si>
    <t>Briefumschläge</t>
  </si>
  <si>
    <t>Papier 2002</t>
  </si>
  <si>
    <t>E. Sauerbier</t>
  </si>
  <si>
    <t>Sortiert:</t>
  </si>
  <si>
    <t>gesamt: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</si>
</sst>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_-* #,##0.00\ [$€-407]_-;\-* #,##0.00\ [$€-407]_-;_-* &quot;-&quot;??\ [$€-407]_-;_-@_-"/>
  </numFmts>
  <fonts count="20" x14ac:knownFonts="1">
    <font>
      <sz val="10"/>
      <name val="Arial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16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6" fillId="36" borderId="0" applyNumberFormat="0" applyBorder="0" applyAlignment="0" applyProtection="0"/>
    <xf numFmtId="0" fontId="11" fillId="10" borderId="5" applyNumberFormat="0" applyAlignment="0" applyProtection="0"/>
    <xf numFmtId="0" fontId="12" fillId="10" borderId="4" applyNumberFormat="0" applyAlignment="0" applyProtection="0"/>
    <xf numFmtId="0" fontId="2" fillId="0" borderId="0" applyNumberFormat="0" applyFill="0" applyBorder="0" applyAlignment="0" applyProtection="0"/>
    <xf numFmtId="0" fontId="10" fillId="9" borderId="4" applyNumberFormat="0" applyAlignment="0" applyProtection="0"/>
    <xf numFmtId="0" fontId="9" fillId="0" borderId="9" applyNumberFormat="0" applyFill="0" applyAlignment="0" applyProtection="0"/>
    <xf numFmtId="0" fontId="6" fillId="3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8" fillId="5" borderId="0" applyNumberFormat="0" applyBorder="0" applyAlignment="0" applyProtection="0"/>
    <xf numFmtId="0" fontId="1" fillId="12" borderId="8" applyNumberFormat="0" applyFont="0" applyAlignment="0" applyProtection="0"/>
    <xf numFmtId="0" fontId="7" fillId="4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3" fillId="0" borderId="6" applyNumberFormat="0" applyFill="0" applyAlignment="0" applyProtection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4" fillId="11" borderId="7" applyNumberFormat="0" applyAlignment="0" applyProtection="0"/>
  </cellStyleXfs>
  <cellXfs count="7">
    <xf numFmtId="0" fontId="0" fillId="0" borderId="0" xfId="0"/>
    <xf numFmtId="0" fontId="18" fillId="0" borderId="0" xfId="0" applyFont="1"/>
    <xf numFmtId="14" fontId="18" fillId="0" borderId="0" xfId="0" applyNumberFormat="1" applyFont="1"/>
    <xf numFmtId="165" fontId="18" fillId="0" borderId="0" xfId="42" applyNumberFormat="1" applyFont="1"/>
    <xf numFmtId="164" fontId="18" fillId="0" borderId="0" xfId="42" applyFont="1"/>
    <xf numFmtId="0" fontId="19" fillId="2" borderId="0" xfId="0" applyFont="1" applyFill="1"/>
    <xf numFmtId="165" fontId="19" fillId="2" borderId="0" xfId="42" applyNumberFormat="1" applyFont="1" applyFill="1"/>
  </cellXfs>
  <cellStyles count="45">
    <cellStyle name="Akzent1" xfId="1" builtinId="29" customBuiltin="1"/>
    <cellStyle name="Akzent1 - 20%" xfId="2" xr:uid="{00000000-0005-0000-0000-000001000000}"/>
    <cellStyle name="Akzent1 - 40%" xfId="3" xr:uid="{00000000-0005-0000-0000-000002000000}"/>
    <cellStyle name="Akzent1 - 60%" xfId="4" xr:uid="{00000000-0005-0000-0000-000003000000}"/>
    <cellStyle name="Akzent2" xfId="5" builtinId="33" customBuiltin="1"/>
    <cellStyle name="Akzent2 - 20%" xfId="6" xr:uid="{00000000-0005-0000-0000-000005000000}"/>
    <cellStyle name="Akzent2 - 40%" xfId="7" xr:uid="{00000000-0005-0000-0000-000006000000}"/>
    <cellStyle name="Akzent2 - 60%" xfId="8" xr:uid="{00000000-0005-0000-0000-000007000000}"/>
    <cellStyle name="Akzent3" xfId="9" builtinId="37" customBuiltin="1"/>
    <cellStyle name="Akzent3 - 20%" xfId="10" xr:uid="{00000000-0005-0000-0000-000009000000}"/>
    <cellStyle name="Akzent3 - 40%" xfId="11" xr:uid="{00000000-0005-0000-0000-00000A000000}"/>
    <cellStyle name="Akzent3 - 60%" xfId="12" xr:uid="{00000000-0005-0000-0000-00000B000000}"/>
    <cellStyle name="Akzent4" xfId="13" builtinId="41" customBuiltin="1"/>
    <cellStyle name="Akzent4 - 20%" xfId="14" xr:uid="{00000000-0005-0000-0000-00000D000000}"/>
    <cellStyle name="Akzent4 - 40%" xfId="15" xr:uid="{00000000-0005-0000-0000-00000E000000}"/>
    <cellStyle name="Akzent4 - 60%" xfId="16" xr:uid="{00000000-0005-0000-0000-00000F000000}"/>
    <cellStyle name="Akzent5" xfId="17" builtinId="45" customBuiltin="1"/>
    <cellStyle name="Akzent5 - 20%" xfId="18" xr:uid="{00000000-0005-0000-0000-000011000000}"/>
    <cellStyle name="Akzent5 - 40%" xfId="19" xr:uid="{00000000-0005-0000-0000-000012000000}"/>
    <cellStyle name="Akzent5 - 60%" xfId="20" xr:uid="{00000000-0005-0000-0000-000013000000}"/>
    <cellStyle name="Akzent6" xfId="21" builtinId="49" customBuiltin="1"/>
    <cellStyle name="Akzent6 - 20%" xfId="22" xr:uid="{00000000-0005-0000-0000-000015000000}"/>
    <cellStyle name="Akzent6 - 40%" xfId="23" xr:uid="{00000000-0005-0000-0000-000016000000}"/>
    <cellStyle name="Akzent6 - 60%" xfId="24" xr:uid="{00000000-0005-0000-0000-000017000000}"/>
    <cellStyle name="Ausgabe" xfId="25" builtinId="21" customBuiltin="1"/>
    <cellStyle name="Berechnung" xfId="26" builtinId="22" customBuiltin="1"/>
    <cellStyle name="Blattüberschrift" xfId="27" xr:uid="{00000000-0005-0000-0000-00001A000000}"/>
    <cellStyle name="Eingabe" xfId="28" builtinId="20" customBuiltin="1"/>
    <cellStyle name="Ergebnis" xfId="29" builtinId="25" customBuiltin="1"/>
    <cellStyle name="Gut" xfId="30" builtinId="26" customBuiltin="1"/>
    <cellStyle name="Hervorhebung 1" xfId="31" xr:uid="{00000000-0005-0000-0000-00001E000000}"/>
    <cellStyle name="Hervorhebung 2" xfId="32" xr:uid="{00000000-0005-0000-0000-00001F000000}"/>
    <cellStyle name="Hervorhebung 3" xfId="33" xr:uid="{00000000-0005-0000-0000-000020000000}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ährung" xfId="42" builtinId="4"/>
    <cellStyle name="Warnender Text" xfId="43" builtinId="11" customBuiltin="1"/>
    <cellStyle name="Zelle prüfen" xfId="44" xr:uid="{00000000-0005-0000-0000-00002C000000}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scheme val="none"/>
      </font>
      <fill>
        <patternFill patternType="solid">
          <fgColor indexed="64"/>
          <bgColor indexed="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.00\ [$€-407]_-;\-* #,##0.00\ [$€-407]_-;_-* &quot;-&quot;??\ [$€-407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olapFunctions">
    <main first="ThisWorkbookDataModel">
      <tp t="e">
        <v>#N/A</v>
        <stp>1</stp>
        <tr r="A13" s="4"/>
        <tr r="B7" s="4"/>
        <tr r="E4" s="4"/>
        <tr r="A7" s="4"/>
        <tr r="B6" s="4"/>
        <tr r="G4" s="4"/>
        <tr r="B12" s="4"/>
        <tr r="A4" s="4"/>
        <tr r="C3" s="4"/>
        <tr r="B10" s="4"/>
        <tr r="B11" s="4"/>
        <tr r="B8" s="4"/>
        <tr r="C8" s="4"/>
        <tr r="B4" s="4"/>
        <tr r="C4" s="4"/>
        <tr r="B5" s="4"/>
        <tr r="A10" s="4"/>
        <tr r="C5" s="4"/>
        <tr r="H11" s="4"/>
        <tr r="H11" s="4"/>
        <tr r="H11" s="4"/>
        <tr r="B9" s="4"/>
        <tr r="C9" s="4"/>
        <tr r="C13" s="4"/>
        <tr r="C12" s="4"/>
        <tr r="C6" s="4"/>
        <tr r="C7" s="4"/>
        <tr r="C11" s="4"/>
        <tr r="G10" s="4"/>
        <tr r="E3" s="4"/>
        <tr r="E8" s="4"/>
        <tr r="E6" s="4"/>
        <tr r="G3" s="4"/>
        <tr r="G6" s="4"/>
        <tr r="C10" s="4"/>
        <tr r="E9" s="4"/>
        <tr r="E10" s="4"/>
        <tr r="E5" s="4"/>
        <tr r="G5" s="4"/>
        <tr r="G8" s="4"/>
        <tr r="G7" s="4"/>
        <tr r="G9" s="4"/>
        <tr r="E7" s="4"/>
        <tr r="H7" s="4"/>
        <tr r="H7" s="4"/>
        <tr r="H7" s="4"/>
        <tr r="H8" s="4"/>
        <tr r="H8" s="4"/>
        <tr r="H8" s="4"/>
        <tr r="H6" s="4"/>
        <tr r="H6" s="4"/>
        <tr r="H6" s="4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eetMetadata" Target="metadata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openxmlformats.org/officeDocument/2006/relationships/connections" Target="connections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4" Type="http://schemas.openxmlformats.org/officeDocument/2006/relationships/theme" Target="theme/theme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volatileDependencies" Target="volatileDependencie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invalid="1" saveData="0" refreshedBy="Rene Martin" refreshedDate="43494.719619212963" backgroundQuery="1" createdVersion="3" refreshedVersion="6" minRefreshableVersion="3" recordCount="0" tupleCache="1" supportSubquery="1" supportAdvancedDrill="1" xr:uid="{362D5753-449C-4DC5-8CE6-DD2F445EC765}">
  <cacheSource type="external" connectionId="1"/>
  <cacheFields count="3">
    <cacheField name="[Measures].[MeasuresLevel]" caption="MeasuresLevel" numFmtId="0">
      <sharedItems count="2">
        <s v="[Measures].[Summe von Umsatz]" c="Summe von Umsatz"/>
        <s v="[Measures].[__No measures defined]" c="__No measures defined"/>
      </sharedItems>
    </cacheField>
    <cacheField name="[tblVerkäufe].[Verkäufer].[Verkäufer]" caption="Verkäufer" numFmtId="0" hierarchy="2" level="1">
      <sharedItems count="3">
        <s v="[tblVerkäufe].[Verkäufer].&amp;[B. Weidner]" c="B. Weidner"/>
        <s v="[tblVerkäufe].[Verkäufer].&amp;[C. Breuer]" c="C. Breuer"/>
        <s v="[tblVerkäufe].[Verkäufer].&amp;[E. Sauerbier]" c="E. Sauerbier"/>
      </sharedItems>
    </cacheField>
    <cacheField name="[tblVerkäufe].[Artikel].[Artikel]" caption="Artikel" numFmtId="0" hierarchy="3" level="1">
      <sharedItems count="3">
        <s v="[tblVerkäufe].[Artikel].&amp;[Briefpapier]" c="Briefpapier"/>
        <s v="[tblVerkäufe].[Artikel].&amp;[Briefumschläge]" c="Briefumschläge"/>
        <s v="[tblVerkäufe].[Artikel].&amp;[Klebeetiketten]" c="Klebeetiketten"/>
      </sharedItems>
    </cacheField>
  </cacheFields>
  <cacheHierarchies count="10">
    <cacheHierarchy uniqueName="[Measures]" caption="Measures" attribute="1" keyAttribute="1" defaultMemberUniqueName="[Measures].[__No measures defined]" dimensionUniqueName="[Measures]" displayFolder="" measures="1" count="1" memberValueDatatype="130" unbalanced="0">
      <fieldsUsage count="1">
        <fieldUsage x="0"/>
      </fieldsUsage>
    </cacheHierarchy>
    <cacheHierarchy uniqueName="[tblVerkäufe].[Datum]" caption="Datum" attribute="1" time="1" defaultMemberUniqueName="[tblVerkäufe].[Datum].[All]" allUniqueName="[tblVerkäufe].[Datum].[All]" dimensionUniqueName="[tblVerkäufe]" displayFolder="" count="2" memberValueDatatype="7" unbalanced="0"/>
    <cacheHierarchy uniqueName="[tblVerkäufe].[Verkäufer]" caption="Verkäufer" attribute="1" defaultMemberUniqueName="[tblVerkäufe].[Verkäufer].[All]" allUniqueName="[tblVerkäufe].[Verkäufer].[All]" allCaption="All" dimensionUniqueName="[tblVerkäufe]" displayFolder="" count="2" memberValueDatatype="130" unbalanced="0">
      <fieldsUsage count="2">
        <fieldUsage x="-1"/>
        <fieldUsage x="1"/>
      </fieldsUsage>
    </cacheHierarchy>
    <cacheHierarchy uniqueName="[tblVerkäufe].[Artikel]" caption="Artikel" attribute="1" defaultMemberUniqueName="[tblVerkäufe].[Artikel].[All]" allUniqueName="[tblVerkäufe].[Artikel].[All]" dimensionUniqueName="[tblVerkäufe]" displayFolder="" count="2" memberValueDatatype="130" unbalanced="0">
      <fieldsUsage count="2">
        <fieldUsage x="-1"/>
        <fieldUsage x="2"/>
      </fieldsUsage>
    </cacheHierarchy>
    <cacheHierarchy uniqueName="[tblVerkäufe].[Kunde]" caption="Kunde" attribute="1" defaultMemberUniqueName="[tblVerkäufe].[Kunde].[All]" allUniqueName="[tblVerkäufe].[Kunde].[All]" dimensionUniqueName="[tblVerkäufe]" displayFolder="" count="2" memberValueDatatype="130" unbalanced="0"/>
    <cacheHierarchy uniqueName="[tblVerkäufe].[Menge]" caption="Menge" attribute="1" defaultMemberUniqueName="[tblVerkäufe].[Menge].[All]" allUniqueName="[tblVerkäufe].[Menge].[All]" dimensionUniqueName="[tblVerkäufe]" displayFolder="" count="2" memberValueDatatype="20" unbalanced="0"/>
    <cacheHierarchy uniqueName="[tblVerkäufe].[Umsatz]" caption="Umsatz" attribute="1" defaultMemberUniqueName="[tblVerkäufe].[Umsatz].[All]" allUniqueName="[tblVerkäufe].[Umsatz].[All]" allCaption="All" dimensionUniqueName="[tblVerkäufe]" displayFolder="" count="2" memberValueDatatype="20" unbalanced="0"/>
    <cacheHierarchy uniqueName="[Measures].[__XL_Count tblVerkäufe]" caption="__XL_Count tblVerkäufe" measure="1" displayFolder="" measureGroup="tblVerkäufe" count="0" hidden="1"/>
    <cacheHierarchy uniqueName="[Measures].[__No measures defined]" caption="__No measures defined" measure="1" displayFolder="" count="0" hidden="1"/>
    <cacheHierarchy uniqueName="[Measures].[Summe von Umsatz]" caption="Summe von Umsatz" measure="1" displayFolder="" measureGroup="tblVerkäufe" count="0" hidden="1">
      <extLst>
        <ext xmlns:x15="http://schemas.microsoft.com/office/spreadsheetml/2010/11/main" uri="{B97F6D7D-B522-45F9-BDA1-12C45D357490}">
          <x15:cacheHierarchy aggregatedColumn="6"/>
        </ext>
      </extLst>
    </cacheHierarchy>
  </cacheHierarchies>
  <kpis count="0"/>
  <tupleCache>
    <entries count="18">
      <n v="70878">
        <tpls c="3">
          <tpl fld="0" item="0"/>
          <tpl fld="1" item="1"/>
          <tpl fld="2" item="2"/>
        </tpls>
      </n>
      <n v="70775">
        <tpls c="3">
          <tpl fld="0" item="0"/>
          <tpl fld="1" item="2"/>
          <tpl fld="2" item="1"/>
        </tpls>
      </n>
      <n v="45920">
        <tpls c="3">
          <tpl fld="0" item="0"/>
          <tpl fld="1" item="1"/>
          <tpl fld="2" item="1"/>
        </tpls>
      </n>
      <n v="38885">
        <tpls c="3">
          <tpl fld="0" item="0"/>
          <tpl fld="1" item="1"/>
          <tpl fld="2" item="0"/>
        </tpls>
      </n>
      <n v="24080">
        <tpls c="3">
          <tpl fld="0" item="0"/>
          <tpl fld="1" item="0"/>
          <tpl fld="2" item="2"/>
        </tpls>
      </n>
      <n v="511593">
        <tpls c="2">
          <tpl fld="0" item="0"/>
          <tpl hier="2" item="4294967295"/>
        </tpls>
      </n>
      <n v="85555">
        <tpls c="3">
          <tpl fld="0" item="0"/>
          <tpl fld="1" item="2"/>
          <tpl fld="2" item="0"/>
        </tpls>
      </n>
      <n v="60370">
        <tpls c="3">
          <tpl fld="0" item="0"/>
          <tpl fld="1" item="0"/>
          <tpl fld="2" item="1"/>
        </tpls>
      </n>
      <n v="88640">
        <tpls c="3">
          <tpl fld="0" item="0"/>
          <tpl fld="1" item="2"/>
          <tpl fld="2" item="2"/>
        </tpls>
      </n>
      <n v="26490">
        <tpls c="3">
          <tpl fld="0" item="0"/>
          <tpl fld="1" item="0"/>
          <tpl fld="2" item="0"/>
        </tpls>
      </n>
      <n v="1">
        <tpls c="1">
          <tpl fld="1" item="2"/>
        </tpls>
      </n>
      <n v="1">
        <tpls c="1">
          <tpl fld="1" item="1"/>
        </tpls>
      </n>
      <n v="1">
        <tpls c="1">
          <tpl fld="1" item="0"/>
        </tpls>
      </n>
      <n v="1">
        <tpls c="2">
          <tpl fld="1" item="2"/>
          <tpl hier="6" item="4294967295"/>
        </tpls>
      </n>
      <n v="244970">
        <tpls c="2">
          <tpl fld="0" item="0"/>
          <tpl fld="1" item="2"/>
        </tpls>
      </n>
      <n v="155683">
        <tpls c="2">
          <tpl fld="0" item="0"/>
          <tpl fld="1" item="1"/>
        </tpls>
      </n>
      <n v="110940">
        <tpls c="2">
          <tpl fld="0" item="0"/>
          <tpl fld="1" item="0"/>
        </tpls>
      </n>
      <n v="1">
        <tpls c="1">
          <tpl hier="2" item="4294967295"/>
        </tpls>
      </n>
    </entries>
    <sets count="4">
      <set count="4" maxRank="4" setDefinition="[tblVerkäufe].[Verkäufer].Members">
        <tpls c="1">
          <tpl hier="2" item="4294967295"/>
        </tpls>
        <tpls c="1">
          <tpl fld="1" item="0"/>
        </tpls>
        <tpls c="1">
          <tpl fld="1" item="1"/>
        </tpls>
        <tpls c="1">
          <tpl fld="1" item="2"/>
        </tpls>
      </set>
      <set count="3" maxRank="1" setDefinition="[tblVerkäufe].[Verkäufer].Children">
        <tpls c="1">
          <tpl fld="1" item="0"/>
        </tpls>
      </set>
      <set count="4" maxRank="6" setDefinition="[tblVerkäufe].[Verkäufer].Members" sortType="descending">
        <tpls c="1">
          <tpl hier="2" item="4294967295"/>
        </tpls>
        <tpls c="1">
          <tpl fld="1" item="0"/>
        </tpls>
        <tpls c="1">
          <tpl fld="1" item="1"/>
        </tpls>
        <tpls c="1">
          <tpl fld="1" item="2"/>
        </tpls>
        <sortByTuple c="1">
          <tpl hier="0" item="4294967295"/>
        </sortByTuple>
      </set>
      <set count="4" maxRank="6" setDefinition="[tblVerkäufe].[Verkäufer].Members" sortType="descending">
        <tpls c="1">
          <tpl hier="2" item="4294967295"/>
        </tpls>
        <tpls c="1">
          <tpl fld="1" item="2"/>
        </tpls>
        <tpls c="1">
          <tpl fld="1" item="1"/>
        </tpls>
        <tpls c="1">
          <tpl fld="1" item="0"/>
        </tpls>
        <sortByTuple c="1">
          <tpl fld="0" item="0"/>
        </sortByTuple>
      </set>
    </sets>
    <queryCache count="14">
      <query mdx="[Measures].[Summe von Umsatz]">
        <tpls c="1">
          <tpl fld="0" item="0"/>
        </tpls>
      </query>
      <query mdx="[tblVerkäufe].[Verkäufer].&amp;[B. Weidner]">
        <tpls c="1">
          <tpl fld="1" item="0"/>
        </tpls>
      </query>
      <query mdx="[tblVerkäufe].[Artikel].&amp;[Briefpapier]">
        <tpls c="1">
          <tpl fld="2" item="0"/>
        </tpls>
      </query>
      <query mdx="[tblVerkäufe].[Artikel].&amp;[Briefumschläge]">
        <tpls c="1">
          <tpl fld="2" item="1"/>
        </tpls>
      </query>
      <query mdx="[tblVerkäufe].[Artikel].&amp;[Klebeetiketten]">
        <tpls c="1">
          <tpl fld="2" item="2"/>
        </tpls>
      </query>
      <query mdx="[tblVerkäufe].[Verkäufer].&amp;[C. Breuer]">
        <tpls c="1">
          <tpl fld="1" item="1"/>
        </tpls>
      </query>
      <query mdx="[tblVerkäufe].[Verkäufer].&amp;[E. Sauerbier]">
        <tpls c="1">
          <tpl fld="1" item="2"/>
        </tpls>
      </query>
      <query mdx="[tblVerkäufe].[Verkäufer].[All]">
        <tpls c="1">
          <tpl hier="2" item="4294967295"/>
        </tpls>
      </query>
      <query mdx="[Measures]">
        <tpls c="1">
          <tpl hier="0" item="4294967295"/>
        </tpls>
      </query>
      <query mdx="[tblVerkäufe].[Umsatz]">
        <tpls c="1">
          <tpl hier="6" item="4294967295"/>
        </tpls>
      </query>
      <query mdx="[tblVerkäufe].[Verkäufer].[E. Sauerbier]">
        <tpls c="1">
          <tpl fld="1" item="2"/>
        </tpls>
      </query>
      <query mdx="[tblVerkäufe].[Verkäufer].[C. Breuer]">
        <tpls c="1">
          <tpl fld="1" item="1"/>
        </tpls>
      </query>
      <query mdx="[tblVerkäufe].[Verkäufer].[B. Weidner]">
        <tpls c="1">
          <tpl fld="1" item="0"/>
        </tpls>
      </query>
      <query mdx="[tblVerkäufe].[Verkäufer].[All]]">
        <tpls c="1">
          <tpl hier="2" item="4294967295"/>
        </tpls>
      </query>
    </queryCache>
  </tupleCache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C2F85C4-4C82-4064-B3B8-34156614D390}" name="tblVerkäufe" displayName="tblVerkäufe" ref="A1:F76" totalsRowShown="0" headerRowDxfId="0" dataDxfId="7">
  <autoFilter ref="A1:F76" xr:uid="{61920308-7F02-45B3-B971-2A9D5C7A2124}"/>
  <tableColumns count="6">
    <tableColumn id="1" xr3:uid="{A29E666F-3B7E-4B9D-807E-CEBCD1189CB9}" name="Datum" dataDxfId="6"/>
    <tableColumn id="2" xr3:uid="{3E9923C2-3F51-403E-A03E-DB5F362521E9}" name="Verkäufer" dataDxfId="5"/>
    <tableColumn id="3" xr3:uid="{C832AFF8-FF1A-4835-A752-51B9943A02AB}" name="Artikel" dataDxfId="4"/>
    <tableColumn id="4" xr3:uid="{135749EA-2C2E-425E-B06A-C70C0CA72415}" name="Kunde" dataDxfId="3"/>
    <tableColumn id="5" xr3:uid="{D501F049-0E26-4226-B311-A29ADAD40907}" name="Menge" dataDxfId="2"/>
    <tableColumn id="6" xr3:uid="{33E75EC8-9074-4FE2-B398-752505D3A30A}" name="Umsatz" dataDxfId="1" dataCellStyle="Währung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A9FE6-683C-4370-B5E9-B4DD5461814B}">
  <dimension ref="A1:H13"/>
  <sheetViews>
    <sheetView workbookViewId="0">
      <selection activeCell="H11" sqref="H11"/>
    </sheetView>
  </sheetViews>
  <sheetFormatPr baseColWidth="10" defaultRowHeight="12.75" x14ac:dyDescent="0.2"/>
  <cols>
    <col min="1" max="1" width="22.42578125" bestFit="1" customWidth="1"/>
    <col min="2" max="2" width="13.7109375" bestFit="1" customWidth="1"/>
    <col min="3" max="3" width="19.140625" bestFit="1" customWidth="1"/>
    <col min="5" max="5" width="15.7109375" bestFit="1" customWidth="1"/>
    <col min="7" max="8" width="15.7109375" bestFit="1" customWidth="1"/>
  </cols>
  <sheetData>
    <row r="1" spans="1:8" x14ac:dyDescent="0.2">
      <c r="G1" t="s">
        <v>18</v>
      </c>
    </row>
    <row r="3" spans="1:8" x14ac:dyDescent="0.2">
      <c r="A3" t="s">
        <v>1</v>
      </c>
      <c r="B3" t="s">
        <v>2</v>
      </c>
      <c r="C3" t="str" vm="11">
        <f>CUBEMEMBER("ThisWorkbookDataModel","[Measures].[Summe von Umsatz]")</f>
        <v>Summe von Umsatz</v>
      </c>
      <c r="E3" vm="26">
        <f>CUBESETCOUNT(E4)</f>
        <v>4</v>
      </c>
      <c r="G3" vm="32">
        <f>CUBESETCOUNT(G4)</f>
        <v>4</v>
      </c>
    </row>
    <row r="4" spans="1:8" x14ac:dyDescent="0.2">
      <c r="A4" t="str" vm="10">
        <f>CUBEMEMBER("ThisWorkbookDataModel","[tblVerkäufe].[Verkäufer].&amp;[B. Weidner]")</f>
        <v>B. Weidner</v>
      </c>
      <c r="B4" t="str" vm="3">
        <f>CUBEMEMBER("ThisWorkbookDataModel",{"[tblVerkäufe].[Verkäufer].&amp;[B. Weidner]","[tblVerkäufe].[Artikel].&amp;[Briefpapier]"})</f>
        <v>Briefpapier</v>
      </c>
      <c r="C4" vm="24">
        <f t="shared" ref="C4:C12" si="0">CUBEVALUE("ThisWorkbookDataModel",$B4,C$3)</f>
        <v>26490</v>
      </c>
      <c r="E4" t="str" vm="25">
        <f>CUBESET("ThisWorkbookDataModel","[tblVerkäufe].[Verkäufer].Members","Verkäufer")</f>
        <v>Verkäufer</v>
      </c>
      <c r="G4" t="str" vm="31">
        <f>CUBESET("ThisWorkbookDataModel","[tblVerkäufe].[Verkäufer].Members","Verkäufer",2,"[Measures].[Summe von Umsatz]")</f>
        <v>Verkäufer</v>
      </c>
    </row>
    <row r="5" spans="1:8" x14ac:dyDescent="0.2">
      <c r="B5" t="str" vm="13">
        <f>CUBEMEMBER("ThisWorkbookDataModel",{"[tblVerkäufe].[Verkäufer].&amp;[B. Weidner]","[tblVerkäufe].[Artikel].&amp;[Briefumschläge]"})</f>
        <v>Briefumschläge</v>
      </c>
      <c r="C5" vm="22">
        <f t="shared" si="0"/>
        <v>60370</v>
      </c>
      <c r="D5">
        <v>1</v>
      </c>
      <c r="E5" t="str" vm="27">
        <f>IFERROR(CUBERANKEDMEMBER("ThisWorkbookDataModel",$E$4,D5),"")</f>
        <v>All</v>
      </c>
      <c r="G5" t="str" vm="27">
        <f>IFERROR(CUBERANKEDMEMBER("ThisWorkbookDataModel",$G$4,D5),"")</f>
        <v>All</v>
      </c>
    </row>
    <row r="6" spans="1:8" x14ac:dyDescent="0.2">
      <c r="B6" t="str" vm="2">
        <f>CUBEMEMBER("ThisWorkbookDataModel",{"[tblVerkäufe].[Verkäufer].&amp;[B. Weidner]","[tblVerkäufe].[Artikel].&amp;[Klebeetiketten]"})</f>
        <v>Klebeetiketten</v>
      </c>
      <c r="C6" vm="19">
        <f t="shared" si="0"/>
        <v>24080</v>
      </c>
      <c r="D6">
        <v>2</v>
      </c>
      <c r="E6" t="str" vm="30">
        <f t="shared" ref="E6:E10" si="1">IFERROR(CUBERANKEDMEMBER("ThisWorkbookDataModel",$E$4,D6),"")</f>
        <v>B. Weidner</v>
      </c>
      <c r="G6" t="str" vm="29">
        <f t="shared" ref="G6:G10" si="2">IFERROR(CUBERANKEDMEMBER("ThisWorkbookDataModel",$G$4,D6),"")</f>
        <v>E. Sauerbier</v>
      </c>
      <c r="H6" vm="33">
        <f>CUBEVALUE("ThisWorkbookDataModel",CUBEMEMBER("ThisWorkbookDataModel","[tblVerkäufe].[Verkäufer].["&amp;G6&amp;"]"),CUBEMEMBER("ThisWorkbookDataModel","[Measures].[Summe von Umsatz]"))</f>
        <v>244970</v>
      </c>
    </row>
    <row r="7" spans="1:8" x14ac:dyDescent="0.2">
      <c r="A7" t="str" vm="8">
        <f>CUBEMEMBER("ThisWorkbookDataModel","[tblVerkäufe].[Verkäufer].&amp;[C. Breuer]")</f>
        <v>C. Breuer</v>
      </c>
      <c r="B7" t="str" vm="1">
        <f>CUBEMEMBER("ThisWorkbookDataModel",{"[tblVerkäufe].[Verkäufer].&amp;[C. Breuer]","[tblVerkäufe].[Artikel].&amp;[Briefpapier]"})</f>
        <v>Briefpapier</v>
      </c>
      <c r="C7" vm="18">
        <f t="shared" si="0"/>
        <v>38885</v>
      </c>
      <c r="D7">
        <v>3</v>
      </c>
      <c r="E7" t="str" vm="28">
        <f t="shared" si="1"/>
        <v>C. Breuer</v>
      </c>
      <c r="G7" t="str" vm="28">
        <f t="shared" si="2"/>
        <v>C. Breuer</v>
      </c>
      <c r="H7" vm="34">
        <f t="shared" ref="H7:H8" si="3">CUBEVALUE("ThisWorkbookDataModel",CUBEMEMBER("ThisWorkbookDataModel","[tblVerkäufe].[Verkäufer].["&amp;G7&amp;"]"),CUBEMEMBER("ThisWorkbookDataModel","[Measures].[Summe von Umsatz]"))</f>
        <v>155683</v>
      </c>
    </row>
    <row r="8" spans="1:8" x14ac:dyDescent="0.2">
      <c r="B8" t="str" vm="6">
        <f>CUBEMEMBER("ThisWorkbookDataModel",{"[tblVerkäufe].[Verkäufer].&amp;[C. Breuer]","[tblVerkäufe].[Artikel].&amp;[Briefumschläge]"})</f>
        <v>Briefumschläge</v>
      </c>
      <c r="C8" vm="17">
        <f t="shared" si="0"/>
        <v>45920</v>
      </c>
      <c r="D8">
        <v>4</v>
      </c>
      <c r="E8" t="str" vm="29">
        <f t="shared" si="1"/>
        <v>E. Sauerbier</v>
      </c>
      <c r="G8" t="str" vm="30">
        <f t="shared" si="2"/>
        <v>B. Weidner</v>
      </c>
      <c r="H8" vm="35">
        <f t="shared" si="3"/>
        <v>110940</v>
      </c>
    </row>
    <row r="9" spans="1:8" x14ac:dyDescent="0.2">
      <c r="B9" t="str" vm="5">
        <f>CUBEMEMBER("ThisWorkbookDataModel",{"[tblVerkäufe].[Verkäufer].&amp;[C. Breuer]","[tblVerkäufe].[Artikel].&amp;[Klebeetiketten]"})</f>
        <v>Klebeetiketten</v>
      </c>
      <c r="C9" vm="15">
        <f t="shared" si="0"/>
        <v>70878</v>
      </c>
      <c r="D9">
        <v>5</v>
      </c>
      <c r="E9" t="str">
        <f t="shared" si="1"/>
        <v/>
      </c>
      <c r="G9" t="str">
        <f t="shared" si="2"/>
        <v/>
      </c>
    </row>
    <row r="10" spans="1:8" x14ac:dyDescent="0.2">
      <c r="A10" t="str" vm="4">
        <f>CUBEMEMBER("ThisWorkbookDataModel","[tblVerkäufe].[Verkäufer].&amp;[E. Sauerbier]")</f>
        <v>E. Sauerbier</v>
      </c>
      <c r="B10" t="str" vm="14">
        <f>CUBEMEMBER("ThisWorkbookDataModel",{"[tblVerkäufe].[Verkäufer].&amp;[E. Sauerbier]","[tblVerkäufe].[Artikel].&amp;[Briefpapier]"})</f>
        <v>Briefpapier</v>
      </c>
      <c r="C10" vm="21">
        <f t="shared" si="0"/>
        <v>85555</v>
      </c>
      <c r="D10">
        <v>6</v>
      </c>
      <c r="E10" t="str">
        <f t="shared" si="1"/>
        <v/>
      </c>
      <c r="G10" t="str">
        <f t="shared" si="2"/>
        <v/>
      </c>
    </row>
    <row r="11" spans="1:8" x14ac:dyDescent="0.2">
      <c r="B11" t="str" vm="12">
        <f>CUBEMEMBER("ThisWorkbookDataModel",{"[tblVerkäufe].[Verkäufer].&amp;[E. Sauerbier]","[tblVerkäufe].[Artikel].&amp;[Briefumschläge]"})</f>
        <v>Briefumschläge</v>
      </c>
      <c r="C11" vm="16">
        <f t="shared" si="0"/>
        <v>70775</v>
      </c>
      <c r="G11" t="s">
        <v>19</v>
      </c>
      <c r="H11" vm="20">
        <f>CUBEVALUE("ThisWorkbookDataModel",CUBEMEMBER("ThisWorkbookDataModel","[tblVerkäufe].[Verkäufer].[All]]"),CUBEMEMBER("ThisWorkbookDataModel","[Measures].[Summe von Umsatz]"))</f>
        <v>511593</v>
      </c>
    </row>
    <row r="12" spans="1:8" x14ac:dyDescent="0.2">
      <c r="B12" t="str" vm="9">
        <f>CUBEMEMBER("ThisWorkbookDataModel",{"[tblVerkäufe].[Verkäufer].&amp;[E. Sauerbier]","[tblVerkäufe].[Artikel].&amp;[Klebeetiketten]"})</f>
        <v>Klebeetiketten</v>
      </c>
      <c r="C12" vm="23">
        <f t="shared" si="0"/>
        <v>88640</v>
      </c>
    </row>
    <row r="13" spans="1:8" x14ac:dyDescent="0.2">
      <c r="A13" t="str" vm="7">
        <f>CUBEMEMBER("ThisWorkbookDataModel","[tblVerkäufe].[Verkäufer].[All]","Gesamtergebnis")</f>
        <v>Gesamtergebnis</v>
      </c>
      <c r="C13" vm="20">
        <f>CUBEVALUE("ThisWorkbookDataModel",$A13,C$3)</f>
        <v>511593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76"/>
  <sheetViews>
    <sheetView tabSelected="1" workbookViewId="0">
      <selection activeCell="A2" sqref="A2"/>
    </sheetView>
  </sheetViews>
  <sheetFormatPr baseColWidth="10" defaultRowHeight="12.75" x14ac:dyDescent="0.2"/>
  <cols>
    <col min="1" max="1" width="11.42578125" style="1"/>
    <col min="2" max="2" width="12" style="1" customWidth="1"/>
    <col min="3" max="3" width="13.7109375" style="1" bestFit="1" customWidth="1"/>
    <col min="4" max="4" width="13" style="1" bestFit="1" customWidth="1"/>
    <col min="5" max="5" width="11.42578125" style="1"/>
    <col min="6" max="6" width="13.7109375" style="3" bestFit="1" customWidth="1"/>
    <col min="7" max="7" width="6.5703125" style="4" customWidth="1"/>
    <col min="8" max="8" width="5.42578125" style="1" customWidth="1"/>
    <col min="9" max="16384" width="11.42578125" style="1"/>
  </cols>
  <sheetData>
    <row r="1" spans="1:7" x14ac:dyDescent="0.2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1"/>
    </row>
    <row r="2" spans="1:7" x14ac:dyDescent="0.2">
      <c r="A2" s="2">
        <v>44928</v>
      </c>
      <c r="B2" s="1" t="s">
        <v>9</v>
      </c>
      <c r="C2" s="1" t="s">
        <v>10</v>
      </c>
      <c r="D2" s="1" t="s">
        <v>11</v>
      </c>
      <c r="E2" s="1">
        <v>33</v>
      </c>
      <c r="F2" s="3">
        <v>4853</v>
      </c>
      <c r="G2" s="1"/>
    </row>
    <row r="3" spans="1:7" x14ac:dyDescent="0.2">
      <c r="A3" s="2">
        <v>44929</v>
      </c>
      <c r="B3" s="1" t="s">
        <v>9</v>
      </c>
      <c r="C3" s="1" t="s">
        <v>12</v>
      </c>
      <c r="D3" s="1" t="s">
        <v>13</v>
      </c>
      <c r="E3" s="1">
        <v>12</v>
      </c>
      <c r="F3" s="3">
        <v>780</v>
      </c>
      <c r="G3" s="1"/>
    </row>
    <row r="4" spans="1:7" x14ac:dyDescent="0.2">
      <c r="A4" s="2">
        <v>44930</v>
      </c>
      <c r="B4" s="1" t="s">
        <v>14</v>
      </c>
      <c r="C4" s="1" t="s">
        <v>15</v>
      </c>
      <c r="D4" s="1" t="s">
        <v>16</v>
      </c>
      <c r="E4" s="1">
        <v>75</v>
      </c>
      <c r="F4" s="3">
        <v>7500</v>
      </c>
      <c r="G4" s="1"/>
    </row>
    <row r="5" spans="1:7" x14ac:dyDescent="0.2">
      <c r="A5" s="2">
        <v>44930</v>
      </c>
      <c r="B5" s="1" t="s">
        <v>14</v>
      </c>
      <c r="C5" s="1" t="s">
        <v>12</v>
      </c>
      <c r="D5" s="1" t="s">
        <v>6</v>
      </c>
      <c r="E5" s="1">
        <v>30</v>
      </c>
      <c r="F5" s="3">
        <v>1650</v>
      </c>
    </row>
    <row r="6" spans="1:7" x14ac:dyDescent="0.2">
      <c r="A6" s="2">
        <v>44930</v>
      </c>
      <c r="B6" s="1" t="s">
        <v>14</v>
      </c>
      <c r="C6" s="1" t="s">
        <v>10</v>
      </c>
      <c r="D6" s="1" t="s">
        <v>13</v>
      </c>
      <c r="E6" s="1">
        <v>10</v>
      </c>
      <c r="F6" s="3">
        <v>1900</v>
      </c>
    </row>
    <row r="7" spans="1:7" x14ac:dyDescent="0.2">
      <c r="A7" s="2">
        <v>44931</v>
      </c>
      <c r="B7" s="1" t="s">
        <v>17</v>
      </c>
      <c r="C7" s="1" t="s">
        <v>12</v>
      </c>
      <c r="D7" s="1" t="s">
        <v>6</v>
      </c>
      <c r="E7" s="1">
        <v>100</v>
      </c>
      <c r="F7" s="3">
        <v>6500</v>
      </c>
    </row>
    <row r="8" spans="1:7" x14ac:dyDescent="0.2">
      <c r="A8" s="2">
        <v>44931</v>
      </c>
      <c r="B8" s="1" t="s">
        <v>17</v>
      </c>
      <c r="C8" s="1" t="s">
        <v>10</v>
      </c>
      <c r="D8" s="1" t="s">
        <v>16</v>
      </c>
      <c r="E8" s="1">
        <v>10</v>
      </c>
      <c r="F8" s="3">
        <v>1800</v>
      </c>
    </row>
    <row r="9" spans="1:7" x14ac:dyDescent="0.2">
      <c r="A9" s="2">
        <v>44932</v>
      </c>
      <c r="B9" s="1" t="s">
        <v>9</v>
      </c>
      <c r="C9" s="1" t="s">
        <v>12</v>
      </c>
      <c r="D9" s="1" t="s">
        <v>13</v>
      </c>
      <c r="E9" s="1">
        <v>12</v>
      </c>
      <c r="F9" s="3">
        <v>780</v>
      </c>
    </row>
    <row r="10" spans="1:7" x14ac:dyDescent="0.2">
      <c r="A10" s="2">
        <v>44932</v>
      </c>
      <c r="B10" s="1" t="s">
        <v>9</v>
      </c>
      <c r="C10" s="1" t="s">
        <v>10</v>
      </c>
      <c r="D10" s="1" t="s">
        <v>7</v>
      </c>
      <c r="E10" s="1">
        <v>15</v>
      </c>
      <c r="F10" s="3">
        <v>4650</v>
      </c>
    </row>
    <row r="11" spans="1:7" x14ac:dyDescent="0.2">
      <c r="A11" s="2">
        <v>44933</v>
      </c>
      <c r="B11" s="1" t="s">
        <v>14</v>
      </c>
      <c r="C11" s="1" t="s">
        <v>12</v>
      </c>
      <c r="D11" s="1" t="s">
        <v>16</v>
      </c>
      <c r="E11" s="1">
        <v>20</v>
      </c>
      <c r="F11" s="3">
        <v>1400</v>
      </c>
    </row>
    <row r="12" spans="1:7" x14ac:dyDescent="0.2">
      <c r="A12" s="2">
        <v>44933</v>
      </c>
      <c r="B12" s="1" t="s">
        <v>14</v>
      </c>
      <c r="C12" s="1" t="s">
        <v>15</v>
      </c>
      <c r="D12" s="1" t="s">
        <v>13</v>
      </c>
      <c r="E12" s="1">
        <v>45</v>
      </c>
      <c r="F12" s="3">
        <v>4950</v>
      </c>
    </row>
    <row r="13" spans="1:7" x14ac:dyDescent="0.2">
      <c r="A13" s="2">
        <v>44936</v>
      </c>
      <c r="B13" s="1" t="s">
        <v>17</v>
      </c>
      <c r="C13" s="1" t="s">
        <v>15</v>
      </c>
      <c r="D13" s="1" t="s">
        <v>6</v>
      </c>
      <c r="E13" s="1">
        <v>100</v>
      </c>
      <c r="F13" s="3">
        <v>10000</v>
      </c>
    </row>
    <row r="14" spans="1:7" x14ac:dyDescent="0.2">
      <c r="A14" s="2">
        <v>44936</v>
      </c>
      <c r="B14" s="1" t="s">
        <v>17</v>
      </c>
      <c r="C14" s="1" t="s">
        <v>10</v>
      </c>
      <c r="D14" s="1" t="s">
        <v>13</v>
      </c>
      <c r="E14" s="1">
        <v>20</v>
      </c>
      <c r="F14" s="3">
        <v>3600</v>
      </c>
    </row>
    <row r="15" spans="1:7" x14ac:dyDescent="0.2">
      <c r="A15" s="2">
        <v>44937</v>
      </c>
      <c r="B15" s="1" t="s">
        <v>9</v>
      </c>
      <c r="C15" s="1" t="s">
        <v>12</v>
      </c>
      <c r="D15" s="1" t="s">
        <v>16</v>
      </c>
      <c r="E15" s="1">
        <v>20</v>
      </c>
      <c r="F15" s="3">
        <v>1300</v>
      </c>
    </row>
    <row r="16" spans="1:7" x14ac:dyDescent="0.2">
      <c r="A16" s="2">
        <v>44938</v>
      </c>
      <c r="B16" s="1" t="s">
        <v>14</v>
      </c>
      <c r="C16" s="1" t="s">
        <v>10</v>
      </c>
      <c r="D16" s="1" t="s">
        <v>7</v>
      </c>
      <c r="E16" s="1">
        <v>50</v>
      </c>
      <c r="F16" s="3">
        <v>11500</v>
      </c>
    </row>
    <row r="17" spans="1:6" x14ac:dyDescent="0.2">
      <c r="A17" s="2">
        <v>44938</v>
      </c>
      <c r="B17" s="1" t="s">
        <v>14</v>
      </c>
      <c r="C17" s="1" t="s">
        <v>15</v>
      </c>
      <c r="D17" s="1" t="s">
        <v>11</v>
      </c>
      <c r="E17" s="1">
        <v>55</v>
      </c>
      <c r="F17" s="3">
        <v>5225</v>
      </c>
    </row>
    <row r="18" spans="1:6" x14ac:dyDescent="0.2">
      <c r="A18" s="2">
        <v>44939</v>
      </c>
      <c r="B18" s="1" t="s">
        <v>17</v>
      </c>
      <c r="C18" s="1" t="s">
        <v>10</v>
      </c>
      <c r="D18" s="1" t="s">
        <v>13</v>
      </c>
      <c r="E18" s="1">
        <v>45</v>
      </c>
      <c r="F18" s="3">
        <v>9900</v>
      </c>
    </row>
    <row r="19" spans="1:6" x14ac:dyDescent="0.2">
      <c r="A19" s="2">
        <v>44939</v>
      </c>
      <c r="B19" s="1" t="s">
        <v>17</v>
      </c>
      <c r="C19" s="1" t="s">
        <v>15</v>
      </c>
      <c r="D19" s="1" t="s">
        <v>16</v>
      </c>
      <c r="E19" s="1">
        <v>95</v>
      </c>
      <c r="F19" s="3">
        <v>9975</v>
      </c>
    </row>
    <row r="20" spans="1:6" x14ac:dyDescent="0.2">
      <c r="A20" s="2">
        <v>44940</v>
      </c>
      <c r="B20" s="1" t="s">
        <v>9</v>
      </c>
      <c r="C20" s="1" t="s">
        <v>15</v>
      </c>
      <c r="D20" s="1" t="s">
        <v>6</v>
      </c>
      <c r="E20" s="1">
        <v>150</v>
      </c>
      <c r="F20" s="3">
        <v>18000</v>
      </c>
    </row>
    <row r="21" spans="1:6" x14ac:dyDescent="0.2">
      <c r="A21" s="2">
        <v>44943</v>
      </c>
      <c r="B21" s="1" t="s">
        <v>14</v>
      </c>
      <c r="C21" s="1" t="s">
        <v>12</v>
      </c>
      <c r="D21" s="1" t="s">
        <v>7</v>
      </c>
      <c r="E21" s="1">
        <v>80</v>
      </c>
      <c r="F21" s="3">
        <v>3600</v>
      </c>
    </row>
    <row r="22" spans="1:6" x14ac:dyDescent="0.2">
      <c r="A22" s="2">
        <v>44944</v>
      </c>
      <c r="B22" s="1" t="s">
        <v>17</v>
      </c>
      <c r="C22" s="1" t="s">
        <v>15</v>
      </c>
      <c r="D22" s="1" t="s">
        <v>6</v>
      </c>
      <c r="E22" s="1">
        <v>75</v>
      </c>
      <c r="F22" s="3">
        <v>7500</v>
      </c>
    </row>
    <row r="23" spans="1:6" x14ac:dyDescent="0.2">
      <c r="A23" s="2">
        <v>44944</v>
      </c>
      <c r="B23" s="1" t="s">
        <v>17</v>
      </c>
      <c r="C23" s="1" t="s">
        <v>12</v>
      </c>
      <c r="D23" s="1" t="s">
        <v>8</v>
      </c>
      <c r="E23" s="1">
        <v>400</v>
      </c>
      <c r="F23" s="3">
        <v>26000</v>
      </c>
    </row>
    <row r="24" spans="1:6" x14ac:dyDescent="0.2">
      <c r="A24" s="2">
        <v>44944</v>
      </c>
      <c r="B24" s="1" t="s">
        <v>17</v>
      </c>
      <c r="C24" s="1" t="s">
        <v>10</v>
      </c>
      <c r="D24" s="1" t="s">
        <v>8</v>
      </c>
      <c r="E24" s="1">
        <v>12</v>
      </c>
      <c r="F24" s="3">
        <v>2160</v>
      </c>
    </row>
    <row r="25" spans="1:6" x14ac:dyDescent="0.2">
      <c r="A25" s="2">
        <v>44945</v>
      </c>
      <c r="B25" s="1" t="s">
        <v>9</v>
      </c>
      <c r="C25" s="1" t="s">
        <v>10</v>
      </c>
      <c r="D25" s="1" t="s">
        <v>13</v>
      </c>
      <c r="E25" s="1">
        <v>30</v>
      </c>
      <c r="F25" s="3">
        <v>6000</v>
      </c>
    </row>
    <row r="26" spans="1:6" x14ac:dyDescent="0.2">
      <c r="A26" s="2">
        <v>44945</v>
      </c>
      <c r="B26" s="1" t="s">
        <v>9</v>
      </c>
      <c r="C26" s="1" t="s">
        <v>12</v>
      </c>
      <c r="D26" s="1" t="s">
        <v>7</v>
      </c>
      <c r="E26" s="1">
        <v>60</v>
      </c>
      <c r="F26" s="3">
        <v>3900</v>
      </c>
    </row>
    <row r="27" spans="1:6" x14ac:dyDescent="0.2">
      <c r="A27" s="2">
        <v>44946</v>
      </c>
      <c r="B27" s="1" t="s">
        <v>14</v>
      </c>
      <c r="C27" s="1" t="s">
        <v>12</v>
      </c>
      <c r="D27" s="1" t="s">
        <v>7</v>
      </c>
      <c r="E27" s="1">
        <v>100</v>
      </c>
      <c r="F27" s="3">
        <v>7500</v>
      </c>
    </row>
    <row r="28" spans="1:6" x14ac:dyDescent="0.2">
      <c r="A28" s="2">
        <v>44946</v>
      </c>
      <c r="B28" s="1" t="s">
        <v>14</v>
      </c>
      <c r="C28" s="1" t="s">
        <v>15</v>
      </c>
      <c r="D28" s="1" t="s">
        <v>11</v>
      </c>
      <c r="E28" s="1">
        <v>80</v>
      </c>
      <c r="F28" s="3">
        <v>8000</v>
      </c>
    </row>
    <row r="29" spans="1:6" x14ac:dyDescent="0.2">
      <c r="A29" s="2">
        <v>44947</v>
      </c>
      <c r="B29" s="1" t="s">
        <v>17</v>
      </c>
      <c r="C29" s="1" t="s">
        <v>10</v>
      </c>
      <c r="D29" s="1" t="s">
        <v>11</v>
      </c>
      <c r="E29" s="1">
        <v>50</v>
      </c>
      <c r="F29" s="3">
        <v>11000</v>
      </c>
    </row>
    <row r="30" spans="1:6" x14ac:dyDescent="0.2">
      <c r="A30" s="2">
        <v>44947</v>
      </c>
      <c r="B30" s="1" t="s">
        <v>17</v>
      </c>
      <c r="C30" s="1" t="s">
        <v>12</v>
      </c>
      <c r="D30" s="1" t="s">
        <v>13</v>
      </c>
      <c r="E30" s="1">
        <v>67</v>
      </c>
      <c r="F30" s="3">
        <v>4355</v>
      </c>
    </row>
    <row r="31" spans="1:6" x14ac:dyDescent="0.2">
      <c r="A31" s="2">
        <v>44950</v>
      </c>
      <c r="B31" s="1" t="s">
        <v>9</v>
      </c>
      <c r="C31" s="1" t="s">
        <v>12</v>
      </c>
      <c r="D31" s="1" t="s">
        <v>13</v>
      </c>
      <c r="E31" s="1">
        <v>20</v>
      </c>
      <c r="F31" s="3">
        <v>1100</v>
      </c>
    </row>
    <row r="32" spans="1:6" x14ac:dyDescent="0.2">
      <c r="A32" s="2">
        <v>44950</v>
      </c>
      <c r="B32" s="1" t="s">
        <v>9</v>
      </c>
      <c r="C32" s="1" t="s">
        <v>10</v>
      </c>
      <c r="D32" s="1" t="s">
        <v>6</v>
      </c>
      <c r="E32" s="1">
        <v>28</v>
      </c>
      <c r="F32" s="3">
        <v>7000</v>
      </c>
    </row>
    <row r="33" spans="1:6" x14ac:dyDescent="0.2">
      <c r="A33" s="2">
        <v>44950</v>
      </c>
      <c r="B33" s="1" t="s">
        <v>9</v>
      </c>
      <c r="C33" s="1" t="s">
        <v>15</v>
      </c>
      <c r="D33" s="1" t="s">
        <v>13</v>
      </c>
      <c r="E33" s="1">
        <v>53</v>
      </c>
      <c r="F33" s="3">
        <v>7420</v>
      </c>
    </row>
    <row r="34" spans="1:6" x14ac:dyDescent="0.2">
      <c r="A34" s="2">
        <v>44951</v>
      </c>
      <c r="B34" s="1" t="s">
        <v>14</v>
      </c>
      <c r="C34" s="1" t="s">
        <v>15</v>
      </c>
      <c r="D34" s="1" t="s">
        <v>6</v>
      </c>
      <c r="E34" s="1">
        <v>100</v>
      </c>
      <c r="F34" s="3">
        <v>10000</v>
      </c>
    </row>
    <row r="35" spans="1:6" x14ac:dyDescent="0.2">
      <c r="A35" s="2">
        <v>44952</v>
      </c>
      <c r="B35" s="1" t="s">
        <v>17</v>
      </c>
      <c r="C35" s="1" t="s">
        <v>12</v>
      </c>
      <c r="D35" s="1" t="s">
        <v>11</v>
      </c>
      <c r="E35" s="1">
        <v>260</v>
      </c>
      <c r="F35" s="3">
        <v>16900</v>
      </c>
    </row>
    <row r="36" spans="1:6" x14ac:dyDescent="0.2">
      <c r="A36" s="2">
        <v>44952</v>
      </c>
      <c r="B36" s="1" t="s">
        <v>17</v>
      </c>
      <c r="C36" s="1" t="s">
        <v>15</v>
      </c>
      <c r="D36" s="1" t="s">
        <v>8</v>
      </c>
      <c r="E36" s="1">
        <v>45</v>
      </c>
      <c r="F36" s="3">
        <v>5850</v>
      </c>
    </row>
    <row r="37" spans="1:6" x14ac:dyDescent="0.2">
      <c r="A37" s="2">
        <v>44953</v>
      </c>
      <c r="B37" s="1" t="s">
        <v>9</v>
      </c>
      <c r="C37" s="1" t="s">
        <v>10</v>
      </c>
      <c r="D37" s="1" t="s">
        <v>11</v>
      </c>
      <c r="E37" s="1">
        <v>30</v>
      </c>
      <c r="F37" s="3">
        <v>5250</v>
      </c>
    </row>
    <row r="38" spans="1:6" x14ac:dyDescent="0.2">
      <c r="A38" s="2">
        <v>44953</v>
      </c>
      <c r="B38" s="1" t="s">
        <v>9</v>
      </c>
      <c r="C38" s="1" t="s">
        <v>12</v>
      </c>
      <c r="D38" s="1" t="s">
        <v>16</v>
      </c>
      <c r="E38" s="1">
        <v>125</v>
      </c>
      <c r="F38" s="3">
        <v>10000</v>
      </c>
    </row>
    <row r="39" spans="1:6" x14ac:dyDescent="0.2">
      <c r="A39" s="2">
        <v>44954</v>
      </c>
      <c r="B39" s="1" t="s">
        <v>14</v>
      </c>
      <c r="C39" s="1" t="s">
        <v>15</v>
      </c>
      <c r="D39" s="1" t="s">
        <v>16</v>
      </c>
      <c r="E39" s="1">
        <v>25</v>
      </c>
      <c r="F39" s="3">
        <v>2375</v>
      </c>
    </row>
    <row r="40" spans="1:6" x14ac:dyDescent="0.2">
      <c r="A40" s="2">
        <v>44957</v>
      </c>
      <c r="B40" s="1" t="s">
        <v>17</v>
      </c>
      <c r="C40" s="1" t="s">
        <v>12</v>
      </c>
      <c r="D40" s="1" t="s">
        <v>7</v>
      </c>
      <c r="E40" s="1">
        <v>80</v>
      </c>
      <c r="F40" s="3">
        <v>6400</v>
      </c>
    </row>
    <row r="41" spans="1:6" x14ac:dyDescent="0.2">
      <c r="A41" s="2">
        <v>44957</v>
      </c>
      <c r="B41" s="1" t="s">
        <v>17</v>
      </c>
      <c r="C41" s="1" t="s">
        <v>15</v>
      </c>
      <c r="D41" s="1" t="s">
        <v>8</v>
      </c>
      <c r="E41" s="1">
        <v>120</v>
      </c>
      <c r="F41" s="3">
        <v>12000</v>
      </c>
    </row>
    <row r="42" spans="1:6" x14ac:dyDescent="0.2">
      <c r="A42" s="2">
        <v>44957</v>
      </c>
      <c r="B42" s="1" t="s">
        <v>17</v>
      </c>
      <c r="C42" s="1" t="s">
        <v>10</v>
      </c>
      <c r="D42" s="1" t="s">
        <v>13</v>
      </c>
      <c r="E42" s="1">
        <v>30</v>
      </c>
      <c r="F42" s="3">
        <v>6600</v>
      </c>
    </row>
    <row r="43" spans="1:6" x14ac:dyDescent="0.2">
      <c r="A43" s="2">
        <v>44958</v>
      </c>
      <c r="B43" s="1" t="s">
        <v>9</v>
      </c>
      <c r="C43" s="1" t="s">
        <v>10</v>
      </c>
      <c r="D43" s="1" t="s">
        <v>8</v>
      </c>
      <c r="E43" s="1">
        <v>40</v>
      </c>
      <c r="F43" s="3">
        <v>8000</v>
      </c>
    </row>
    <row r="44" spans="1:6" x14ac:dyDescent="0.2">
      <c r="A44" s="2">
        <v>44959</v>
      </c>
      <c r="B44" s="1" t="s">
        <v>14</v>
      </c>
      <c r="C44" s="1" t="s">
        <v>10</v>
      </c>
      <c r="D44" s="1" t="s">
        <v>8</v>
      </c>
      <c r="E44" s="1">
        <v>20</v>
      </c>
      <c r="F44" s="3">
        <v>4600</v>
      </c>
    </row>
    <row r="45" spans="1:6" x14ac:dyDescent="0.2">
      <c r="A45" s="2">
        <v>44959</v>
      </c>
      <c r="B45" s="1" t="s">
        <v>14</v>
      </c>
      <c r="C45" s="1" t="s">
        <v>15</v>
      </c>
      <c r="D45" s="1" t="s">
        <v>8</v>
      </c>
      <c r="E45" s="1">
        <v>70</v>
      </c>
      <c r="F45" s="3">
        <v>5600</v>
      </c>
    </row>
    <row r="46" spans="1:6" x14ac:dyDescent="0.2">
      <c r="A46" s="2">
        <v>44960</v>
      </c>
      <c r="B46" s="1" t="s">
        <v>17</v>
      </c>
      <c r="C46" s="1" t="s">
        <v>10</v>
      </c>
      <c r="D46" s="1" t="s">
        <v>11</v>
      </c>
      <c r="E46" s="1">
        <v>70</v>
      </c>
      <c r="F46" s="3">
        <v>11900</v>
      </c>
    </row>
    <row r="47" spans="1:6" x14ac:dyDescent="0.2">
      <c r="A47" s="2">
        <v>44961</v>
      </c>
      <c r="B47" s="1" t="s">
        <v>9</v>
      </c>
      <c r="C47" s="1" t="s">
        <v>15</v>
      </c>
      <c r="D47" s="1" t="s">
        <v>16</v>
      </c>
      <c r="E47" s="1">
        <v>17</v>
      </c>
      <c r="F47" s="3">
        <v>1700</v>
      </c>
    </row>
    <row r="48" spans="1:6" x14ac:dyDescent="0.2">
      <c r="A48" s="2">
        <v>44964</v>
      </c>
      <c r="B48" s="1" t="s">
        <v>14</v>
      </c>
      <c r="C48" s="1" t="s">
        <v>12</v>
      </c>
      <c r="D48" s="1" t="s">
        <v>6</v>
      </c>
      <c r="E48" s="1">
        <v>12</v>
      </c>
      <c r="F48" s="3">
        <v>960</v>
      </c>
    </row>
    <row r="49" spans="1:6" x14ac:dyDescent="0.2">
      <c r="A49" s="2">
        <v>44964</v>
      </c>
      <c r="B49" s="1" t="s">
        <v>14</v>
      </c>
      <c r="C49" s="1" t="s">
        <v>10</v>
      </c>
      <c r="D49" s="1" t="s">
        <v>8</v>
      </c>
      <c r="E49" s="1">
        <v>5</v>
      </c>
      <c r="F49" s="3">
        <v>1100</v>
      </c>
    </row>
    <row r="50" spans="1:6" x14ac:dyDescent="0.2">
      <c r="A50" s="2">
        <v>44964</v>
      </c>
      <c r="B50" s="1" t="s">
        <v>14</v>
      </c>
      <c r="C50" s="1" t="s">
        <v>15</v>
      </c>
      <c r="D50" s="1" t="s">
        <v>11</v>
      </c>
      <c r="E50" s="1">
        <v>60</v>
      </c>
      <c r="F50" s="3">
        <v>6000</v>
      </c>
    </row>
    <row r="51" spans="1:6" x14ac:dyDescent="0.2">
      <c r="A51" s="2">
        <v>44965</v>
      </c>
      <c r="B51" s="1" t="s">
        <v>17</v>
      </c>
      <c r="C51" s="1" t="s">
        <v>15</v>
      </c>
      <c r="D51" s="1" t="s">
        <v>6</v>
      </c>
      <c r="E51" s="1">
        <v>75</v>
      </c>
      <c r="F51" s="3">
        <v>8250</v>
      </c>
    </row>
    <row r="52" spans="1:6" x14ac:dyDescent="0.2">
      <c r="A52" s="2">
        <v>44965</v>
      </c>
      <c r="B52" s="1" t="s">
        <v>17</v>
      </c>
      <c r="C52" s="1" t="s">
        <v>10</v>
      </c>
      <c r="D52" s="1" t="s">
        <v>7</v>
      </c>
      <c r="E52" s="1">
        <v>3</v>
      </c>
      <c r="F52" s="3">
        <v>630</v>
      </c>
    </row>
    <row r="53" spans="1:6" x14ac:dyDescent="0.2">
      <c r="A53" s="2">
        <v>44966</v>
      </c>
      <c r="B53" s="1" t="s">
        <v>9</v>
      </c>
      <c r="C53" s="1" t="s">
        <v>12</v>
      </c>
      <c r="D53" s="1" t="s">
        <v>6</v>
      </c>
      <c r="E53" s="1">
        <v>67</v>
      </c>
      <c r="F53" s="3">
        <v>5025</v>
      </c>
    </row>
    <row r="54" spans="1:6" x14ac:dyDescent="0.2">
      <c r="A54" s="2">
        <v>44967</v>
      </c>
      <c r="B54" s="1" t="s">
        <v>14</v>
      </c>
      <c r="C54" s="1" t="s">
        <v>12</v>
      </c>
      <c r="D54" s="1" t="s">
        <v>6</v>
      </c>
      <c r="E54" s="1">
        <v>12</v>
      </c>
      <c r="F54" s="3">
        <v>780</v>
      </c>
    </row>
    <row r="55" spans="1:6" x14ac:dyDescent="0.2">
      <c r="A55" s="2">
        <v>44967</v>
      </c>
      <c r="B55" s="1" t="s">
        <v>14</v>
      </c>
      <c r="C55" s="1" t="s">
        <v>15</v>
      </c>
      <c r="D55" s="1" t="s">
        <v>6</v>
      </c>
      <c r="E55" s="1">
        <v>56</v>
      </c>
      <c r="F55" s="3">
        <v>6720</v>
      </c>
    </row>
    <row r="56" spans="1:6" x14ac:dyDescent="0.2">
      <c r="A56" s="2">
        <v>44968</v>
      </c>
      <c r="B56" s="1" t="s">
        <v>17</v>
      </c>
      <c r="C56" s="1" t="s">
        <v>12</v>
      </c>
      <c r="D56" s="1" t="s">
        <v>13</v>
      </c>
      <c r="E56" s="1">
        <v>100</v>
      </c>
      <c r="F56" s="3">
        <v>6500</v>
      </c>
    </row>
    <row r="57" spans="1:6" x14ac:dyDescent="0.2">
      <c r="A57" s="2">
        <v>44971</v>
      </c>
      <c r="B57" s="1" t="s">
        <v>9</v>
      </c>
      <c r="C57" s="1" t="s">
        <v>10</v>
      </c>
      <c r="D57" s="1" t="s">
        <v>7</v>
      </c>
      <c r="E57" s="1">
        <v>100</v>
      </c>
      <c r="F57" s="3">
        <v>22000</v>
      </c>
    </row>
    <row r="58" spans="1:6" x14ac:dyDescent="0.2">
      <c r="A58" s="2">
        <v>44971</v>
      </c>
      <c r="B58" s="1" t="s">
        <v>9</v>
      </c>
      <c r="C58" s="1" t="s">
        <v>15</v>
      </c>
      <c r="D58" s="1" t="s">
        <v>13</v>
      </c>
      <c r="E58" s="1">
        <v>65</v>
      </c>
      <c r="F58" s="3">
        <v>7150</v>
      </c>
    </row>
    <row r="59" spans="1:6" x14ac:dyDescent="0.2">
      <c r="A59" s="2">
        <v>44971</v>
      </c>
      <c r="B59" s="1" t="s">
        <v>9</v>
      </c>
      <c r="C59" s="1" t="s">
        <v>12</v>
      </c>
      <c r="D59" s="1" t="s">
        <v>16</v>
      </c>
      <c r="E59" s="1">
        <v>120</v>
      </c>
      <c r="F59" s="3">
        <v>7800</v>
      </c>
    </row>
    <row r="60" spans="1:6" x14ac:dyDescent="0.2">
      <c r="A60" s="2">
        <v>44972</v>
      </c>
      <c r="B60" s="1" t="s">
        <v>14</v>
      </c>
      <c r="C60" s="1" t="s">
        <v>10</v>
      </c>
      <c r="D60" s="1" t="s">
        <v>8</v>
      </c>
      <c r="E60" s="1">
        <v>20</v>
      </c>
      <c r="F60" s="3">
        <v>4600</v>
      </c>
    </row>
    <row r="61" spans="1:6" x14ac:dyDescent="0.2">
      <c r="A61" s="2">
        <v>44973</v>
      </c>
      <c r="B61" s="1" t="s">
        <v>17</v>
      </c>
      <c r="C61" s="1" t="s">
        <v>10</v>
      </c>
      <c r="D61" s="1" t="s">
        <v>11</v>
      </c>
      <c r="E61" s="1">
        <v>55</v>
      </c>
      <c r="F61" s="3">
        <v>10450</v>
      </c>
    </row>
    <row r="62" spans="1:6" x14ac:dyDescent="0.2">
      <c r="A62" s="2">
        <v>44973</v>
      </c>
      <c r="B62" s="1" t="s">
        <v>17</v>
      </c>
      <c r="C62" s="1" t="s">
        <v>12</v>
      </c>
      <c r="D62" s="1" t="s">
        <v>13</v>
      </c>
      <c r="E62" s="1">
        <v>140</v>
      </c>
      <c r="F62" s="3">
        <v>8400</v>
      </c>
    </row>
    <row r="63" spans="1:6" x14ac:dyDescent="0.2">
      <c r="A63" s="2">
        <v>44974</v>
      </c>
      <c r="B63" s="1" t="s">
        <v>9</v>
      </c>
      <c r="C63" s="1" t="s">
        <v>15</v>
      </c>
      <c r="D63" s="1" t="s">
        <v>11</v>
      </c>
      <c r="E63" s="1">
        <v>45</v>
      </c>
      <c r="F63" s="3">
        <v>4050</v>
      </c>
    </row>
    <row r="64" spans="1:6" x14ac:dyDescent="0.2">
      <c r="A64" s="2">
        <v>44975</v>
      </c>
      <c r="B64" s="1" t="s">
        <v>14</v>
      </c>
      <c r="C64" s="1" t="s">
        <v>12</v>
      </c>
      <c r="D64" s="1" t="s">
        <v>11</v>
      </c>
      <c r="E64" s="1">
        <v>120</v>
      </c>
      <c r="F64" s="3">
        <v>8400</v>
      </c>
    </row>
    <row r="65" spans="1:6" x14ac:dyDescent="0.2">
      <c r="A65" s="2">
        <v>44978</v>
      </c>
      <c r="B65" s="1" t="s">
        <v>17</v>
      </c>
      <c r="C65" s="1" t="s">
        <v>15</v>
      </c>
      <c r="D65" s="1" t="s">
        <v>16</v>
      </c>
      <c r="E65" s="1">
        <v>55</v>
      </c>
      <c r="F65" s="3">
        <v>5500</v>
      </c>
    </row>
    <row r="66" spans="1:6" x14ac:dyDescent="0.2">
      <c r="A66" s="2">
        <v>44978</v>
      </c>
      <c r="B66" s="1" t="s">
        <v>17</v>
      </c>
      <c r="C66" s="1" t="s">
        <v>10</v>
      </c>
      <c r="D66" s="1" t="s">
        <v>8</v>
      </c>
      <c r="E66" s="1">
        <v>15</v>
      </c>
      <c r="F66" s="3">
        <v>3000</v>
      </c>
    </row>
    <row r="67" spans="1:6" x14ac:dyDescent="0.2">
      <c r="A67" s="2">
        <v>44978</v>
      </c>
      <c r="B67" s="1" t="s">
        <v>17</v>
      </c>
      <c r="C67" s="1" t="s">
        <v>12</v>
      </c>
      <c r="D67" s="1" t="s">
        <v>8</v>
      </c>
      <c r="E67" s="1">
        <v>150</v>
      </c>
      <c r="F67" s="3">
        <v>10500</v>
      </c>
    </row>
    <row r="68" spans="1:6" x14ac:dyDescent="0.2">
      <c r="A68" s="2">
        <v>44979</v>
      </c>
      <c r="B68" s="1" t="s">
        <v>9</v>
      </c>
      <c r="C68" s="1" t="s">
        <v>10</v>
      </c>
      <c r="D68" s="1" t="s">
        <v>7</v>
      </c>
      <c r="E68" s="1">
        <v>75</v>
      </c>
      <c r="F68" s="3">
        <v>13125</v>
      </c>
    </row>
    <row r="69" spans="1:6" x14ac:dyDescent="0.2">
      <c r="A69" s="2">
        <v>44979</v>
      </c>
      <c r="B69" s="1" t="s">
        <v>9</v>
      </c>
      <c r="C69" s="1" t="s">
        <v>12</v>
      </c>
      <c r="D69" s="1" t="s">
        <v>11</v>
      </c>
      <c r="E69" s="1">
        <v>40</v>
      </c>
      <c r="F69" s="3">
        <v>2600</v>
      </c>
    </row>
    <row r="70" spans="1:6" x14ac:dyDescent="0.2">
      <c r="A70" s="2">
        <v>44980</v>
      </c>
      <c r="B70" s="1" t="s">
        <v>14</v>
      </c>
      <c r="C70" s="1" t="s">
        <v>12</v>
      </c>
      <c r="D70" s="1" t="s">
        <v>8</v>
      </c>
      <c r="E70" s="1">
        <v>40</v>
      </c>
      <c r="F70" s="3">
        <v>2200</v>
      </c>
    </row>
    <row r="71" spans="1:6" x14ac:dyDescent="0.2">
      <c r="A71" s="2">
        <v>44981</v>
      </c>
      <c r="B71" s="1" t="s">
        <v>17</v>
      </c>
      <c r="C71" s="1" t="s">
        <v>10</v>
      </c>
      <c r="D71" s="1" t="s">
        <v>6</v>
      </c>
      <c r="E71" s="1">
        <v>120</v>
      </c>
      <c r="F71" s="3">
        <v>27600</v>
      </c>
    </row>
    <row r="72" spans="1:6" x14ac:dyDescent="0.2">
      <c r="A72" s="2">
        <v>44981</v>
      </c>
      <c r="B72" s="1" t="s">
        <v>17</v>
      </c>
      <c r="C72" s="1" t="s">
        <v>15</v>
      </c>
      <c r="D72" s="1" t="s">
        <v>7</v>
      </c>
      <c r="E72" s="1">
        <v>90</v>
      </c>
      <c r="F72" s="3">
        <v>11700</v>
      </c>
    </row>
    <row r="73" spans="1:6" x14ac:dyDescent="0.2">
      <c r="A73" s="2">
        <v>44982</v>
      </c>
      <c r="B73" s="1" t="s">
        <v>9</v>
      </c>
      <c r="C73" s="1" t="s">
        <v>12</v>
      </c>
      <c r="D73" s="1" t="s">
        <v>7</v>
      </c>
      <c r="E73" s="1">
        <v>80</v>
      </c>
      <c r="F73" s="3">
        <v>5600</v>
      </c>
    </row>
    <row r="74" spans="1:6" x14ac:dyDescent="0.2">
      <c r="A74" s="2">
        <v>44982</v>
      </c>
      <c r="B74" s="1" t="s">
        <v>9</v>
      </c>
      <c r="C74" s="1" t="s">
        <v>15</v>
      </c>
      <c r="D74" s="1" t="s">
        <v>8</v>
      </c>
      <c r="E74" s="1">
        <v>80</v>
      </c>
      <c r="F74" s="3">
        <v>7600</v>
      </c>
    </row>
    <row r="75" spans="1:6" x14ac:dyDescent="0.2">
      <c r="A75" s="2">
        <v>44985</v>
      </c>
      <c r="B75" s="1" t="s">
        <v>14</v>
      </c>
      <c r="C75" s="1" t="s">
        <v>10</v>
      </c>
      <c r="D75" s="1" t="s">
        <v>13</v>
      </c>
      <c r="E75" s="1">
        <v>2</v>
      </c>
      <c r="F75" s="3">
        <v>380</v>
      </c>
    </row>
    <row r="76" spans="1:6" x14ac:dyDescent="0.2">
      <c r="A76" s="2">
        <v>44985</v>
      </c>
      <c r="B76" s="1" t="s">
        <v>14</v>
      </c>
      <c r="C76" s="1" t="s">
        <v>15</v>
      </c>
      <c r="D76" s="1" t="s">
        <v>6</v>
      </c>
      <c r="E76" s="1">
        <v>40</v>
      </c>
      <c r="F76" s="3">
        <v>4000</v>
      </c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1200" verticalDpi="1200" r:id="rId1"/>
  <headerFooter alignWithMargins="0">
    <oddHeader>&amp;A</oddHeader>
    <oddFooter>Seite 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< ! [ C D A T A [ t b l V e r k � u f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 t b l V e r k � u f e 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 t b l V e r k � u f e 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 C o l u m n s \ V e r k � u f e r 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 C o l u m n s \ A r t i k e l 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 C o l u m n s \ K u n d e 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 C o l u m n s \ M e n g e 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 C o l u m n s \ U m s a t z 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 2 1 < / H e i g h t > < / S a n d b o x E d i t o r . F o r m u l a B a r S t a t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 t b l V e r k � u f e 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 t b l V e r k � u f e 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 t b l V e r k � u f e 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 M e a s u r e s \ S u m m e   v o n   U m s a t z < / K e y > < / D i a g r a m O b j e c t K e y > < D i a g r a m O b j e c t K e y > < K e y > M e a s u r e s \ S u m m e   v o n   U m s a t z \ T a g I n f o \ F o r m e l < / K e y > < / D i a g r a m O b j e c t K e y > < D i a g r a m O b j e c t K e y > < K e y > M e a s u r e s \ S u m m e   v o n   U m s a t z \ T a g I n f o \ W e r t < / K e y > < / D i a g r a m O b j e c t K e y > < D i a g r a m O b j e c t K e y > < K e y > C o l u m n s \ D a t u m < / K e y > < / D i a g r a m O b j e c t K e y > < D i a g r a m O b j e c t K e y > < K e y > C o l u m n s \ V e r k � u f e r < / K e y > < / D i a g r a m O b j e c t K e y > < D i a g r a m O b j e c t K e y > < K e y > C o l u m n s \ A r t i k e l < / K e y > < / D i a g r a m O b j e c t K e y > < D i a g r a m O b j e c t K e y > < K e y > C o l u m n s \ K u n d e < / K e y > < / D i a g r a m O b j e c t K e y > < D i a g r a m O b j e c t K e y > < K e y > C o l u m n s \ M e n g e < / K e y > < / D i a g r a m O b j e c t K e y > < D i a g r a m O b j e c t K e y > < K e y > C o l u m n s \ U m s a t z < / K e y > < / D i a g r a m O b j e c t K e y > < D i a g r a m O b j e c t K e y > < K e y > L i n k s \ & l t ; C o l u m n s \ S u m m e   v o n   U m s a t z & g t ; - & l t ; M e a s u r e s \ U m s a t z & g t ; < / K e y > < / D i a g r a m O b j e c t K e y > < D i a g r a m O b j e c t K e y > < K e y > L i n k s \ & l t ; C o l u m n s \ S u m m e   v o n   U m s a t z & g t ; - & l t ; M e a s u r e s \ U m s a t z & g t ; \ C O L U M N < / K e y > < / D i a g r a m O b j e c t K e y > < D i a g r a m O b j e c t K e y > < K e y > L i n k s \ & l t ; C o l u m n s \ S u m m e   v o n   U m s a t z & g t ; - & l t ; M e a s u r e s \ U m s a t z & g t ; \ M E A S U R E 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 M e a s u r e s \ S u m m e   v o n   U m s a t z < / K e y > < / a : K e y > < a : V a l u e   i : t y p e = " M e a s u r e G r i d N o d e V i e w S t a t e " > < C o l u m n > 5 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 U m s a t z \ T a g I n f o \ F o r m e l 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 U m s a t z \ T a g I n f o \ W e r t 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 C o l u m n s \ V e r k � u f e r 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 C o l u m n s \ A r t i k e l 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 C o l u m n s \ K u n d e 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 C o l u m n s \ M e n g e 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 C o l u m n s \ U m s a t z 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 L i n k s \ & l t ; C o l u m n s \ S u m m e   v o n   U m s a t z & g t ; - & l t ; M e a s u r e s \ U m s a t z & g t ; 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 U m s a t z & g t ; - & l t ; M e a s u r e s \ U m s a t z & g t ; \ C O L U M N 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 U m s a t z & g t ; - & l t ; M e a s u r e s \ U m s a t z & g t ; \ M E A S U R E 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t b l V e r k � u f e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 D a t u m < / s t r i n g > < / k e y > < v a l u e > < i n t > 7 9 < / i n t > < / v a l u e > < / i t e m > < i t e m > < k e y > < s t r i n g > V e r k � u f e r < / s t r i n g > < / k e y > < v a l u e > < i n t > 9 6 < / i n t > < / v a l u e > < / i t e m > < i t e m > < k e y > < s t r i n g > A r t i k e l < / s t r i n g > < / k e y > < v a l u e > < i n t > 7 4 < / i n t > < / v a l u e > < / i t e m > < i t e m > < k e y > < s t r i n g > K u n d e < / s t r i n g > < / k e y > < v a l u e > < i n t > 7 7 < / i n t > < / v a l u e > < / i t e m > < i t e m > < k e y > < s t r i n g > M e n g e < / s t r i n g > < / k e y > < v a l u e > < i n t > 7 8 < / i n t > < / v a l u e > < / i t e m > < i t e m > < k e y > < s t r i n g > U m s a t z < / s t r i n g > < / k e y > < v a l u e > < i n t > 8 6 < / i n t > < / v a l u e > < / i t e m > < / C o l u m n W i d t h s > < C o l u m n D i s p l a y I n d e x > < i t e m > < k e y > < s t r i n g > D a t u m < / s t r i n g > < / k e y > < v a l u e > < i n t > 0 < / i n t > < / v a l u e > < / i t e m > < i t e m > < k e y > < s t r i n g > V e r k � u f e r < / s t r i n g > < / k e y > < v a l u e > < i n t > 1 < / i n t > < / v a l u e > < / i t e m > < i t e m > < k e y > < s t r i n g > A r t i k e l < / s t r i n g > < / k e y > < v a l u e > < i n t > 2 < / i n t > < / v a l u e > < / i t e m > < i t e m > < k e y > < s t r i n g > K u n d e < / s t r i n g > < / k e y > < v a l u e > < i n t > 3 < / i n t > < / v a l u e > < / i t e m > < i t e m > < k e y > < s t r i n g > M e n g e < / s t r i n g > < / k e y > < v a l u e > < i n t > 4 < / i n t > < / v a l u e > < / i t e m > < i t e m > < k e y > < s t r i n g > U m s a t z 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6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8 6 9 ] ] > < / C u s t o m C o n t e n t > < / G e m i n i > 
</file>

<file path=customXml/item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 2 0 1 9 - 0 1 - 2 9 T 1 8 : 4 9 : 2 8 . 9 0 8 2 9 3 8 + 0 1 : 0 0 < / L a s t P r o c e s s e d T i m e > < / D a t a M o d e l i n g S a n d b o x . S e r i a l i z e d S a n d b o x E r r o r C a c h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< ! [ C D A T A [ t b l V e r k � u f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4ACA4B65-AF1E-440A-8D8E-9F69DCA7519C}">
  <ds:schemaRefs/>
</ds:datastoreItem>
</file>

<file path=customXml/itemProps10.xml><?xml version="1.0" encoding="utf-8"?>
<ds:datastoreItem xmlns:ds="http://schemas.openxmlformats.org/officeDocument/2006/customXml" ds:itemID="{8A1F28D7-8107-4745-9E65-7136481EE9E6}">
  <ds:schemaRefs/>
</ds:datastoreItem>
</file>

<file path=customXml/itemProps11.xml><?xml version="1.0" encoding="utf-8"?>
<ds:datastoreItem xmlns:ds="http://schemas.openxmlformats.org/officeDocument/2006/customXml" ds:itemID="{4193806E-CAA9-4300-B54B-D6EE0AF5D12F}">
  <ds:schemaRefs/>
</ds:datastoreItem>
</file>

<file path=customXml/itemProps12.xml><?xml version="1.0" encoding="utf-8"?>
<ds:datastoreItem xmlns:ds="http://schemas.openxmlformats.org/officeDocument/2006/customXml" ds:itemID="{615A2C64-9652-4AC1-A530-6A8BF9E5FE83}">
  <ds:schemaRefs/>
</ds:datastoreItem>
</file>

<file path=customXml/itemProps13.xml><?xml version="1.0" encoding="utf-8"?>
<ds:datastoreItem xmlns:ds="http://schemas.openxmlformats.org/officeDocument/2006/customXml" ds:itemID="{DDBB3AAC-FC90-4358-A713-F2147E976025}">
  <ds:schemaRefs/>
</ds:datastoreItem>
</file>

<file path=customXml/itemProps14.xml><?xml version="1.0" encoding="utf-8"?>
<ds:datastoreItem xmlns:ds="http://schemas.openxmlformats.org/officeDocument/2006/customXml" ds:itemID="{D5C07117-C7F2-4DB8-B2D5-98709EF8BD85}">
  <ds:schemaRefs/>
</ds:datastoreItem>
</file>

<file path=customXml/itemProps15.xml><?xml version="1.0" encoding="utf-8"?>
<ds:datastoreItem xmlns:ds="http://schemas.openxmlformats.org/officeDocument/2006/customXml" ds:itemID="{333A0F81-7A46-49C1-9AB5-7841AEA9315A}">
  <ds:schemaRefs/>
</ds:datastoreItem>
</file>

<file path=customXml/itemProps16.xml><?xml version="1.0" encoding="utf-8"?>
<ds:datastoreItem xmlns:ds="http://schemas.openxmlformats.org/officeDocument/2006/customXml" ds:itemID="{708CC75F-FEB8-4765-81D4-22CF6F78EFE9}">
  <ds:schemaRefs/>
</ds:datastoreItem>
</file>

<file path=customXml/itemProps2.xml><?xml version="1.0" encoding="utf-8"?>
<ds:datastoreItem xmlns:ds="http://schemas.openxmlformats.org/officeDocument/2006/customXml" ds:itemID="{84E95FA4-EBC1-401F-B4CA-6F37E7750261}">
  <ds:schemaRefs/>
</ds:datastoreItem>
</file>

<file path=customXml/itemProps3.xml><?xml version="1.0" encoding="utf-8"?>
<ds:datastoreItem xmlns:ds="http://schemas.openxmlformats.org/officeDocument/2006/customXml" ds:itemID="{7A3D38C9-24B8-47BC-86AE-46D9F5340CCA}">
  <ds:schemaRefs/>
</ds:datastoreItem>
</file>

<file path=customXml/itemProps4.xml><?xml version="1.0" encoding="utf-8"?>
<ds:datastoreItem xmlns:ds="http://schemas.openxmlformats.org/officeDocument/2006/customXml" ds:itemID="{F0C8CB3C-4F54-443D-A068-88403997945A}">
  <ds:schemaRefs/>
</ds:datastoreItem>
</file>

<file path=customXml/itemProps5.xml><?xml version="1.0" encoding="utf-8"?>
<ds:datastoreItem xmlns:ds="http://schemas.openxmlformats.org/officeDocument/2006/customXml" ds:itemID="{4A8F4176-9B91-4167-9C15-BA2C6341E7B8}">
  <ds:schemaRefs/>
</ds:datastoreItem>
</file>

<file path=customXml/itemProps6.xml><?xml version="1.0" encoding="utf-8"?>
<ds:datastoreItem xmlns:ds="http://schemas.openxmlformats.org/officeDocument/2006/customXml" ds:itemID="{970A2DA4-013B-4DAD-807F-64814732BCFF}">
  <ds:schemaRefs/>
</ds:datastoreItem>
</file>

<file path=customXml/itemProps7.xml><?xml version="1.0" encoding="utf-8"?>
<ds:datastoreItem xmlns:ds="http://schemas.openxmlformats.org/officeDocument/2006/customXml" ds:itemID="{B93C420C-9AA0-45E3-A211-6B6B086CC1A4}">
  <ds:schemaRefs/>
</ds:datastoreItem>
</file>

<file path=customXml/itemProps8.xml><?xml version="1.0" encoding="utf-8"?>
<ds:datastoreItem xmlns:ds="http://schemas.openxmlformats.org/officeDocument/2006/customXml" ds:itemID="{A897E91D-CF27-43A4-9D82-38D692FE13DE}">
  <ds:schemaRefs/>
</ds:datastoreItem>
</file>

<file path=customXml/itemProps9.xml><?xml version="1.0" encoding="utf-8"?>
<ds:datastoreItem xmlns:ds="http://schemas.openxmlformats.org/officeDocument/2006/customXml" ds:itemID="{3FE95169-0A1A-489F-BBE1-17020B9CECF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Datenbank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1999-01-12T17:12:19Z</dcterms:created>
  <dcterms:modified xsi:type="dcterms:W3CDTF">2022-03-30T21:20:54Z</dcterms:modified>
</cp:coreProperties>
</file>